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5480" windowHeight="7935" tabRatio="580"/>
  </bookViews>
  <sheets>
    <sheet name="AGOSTO 2017" sheetId="3" r:id="rId1"/>
    <sheet name="RESUMEN AGOSTO 2017" sheetId="4" r:id="rId2"/>
  </sheets>
  <definedNames>
    <definedName name="_xlnm.Print_Titles" localSheetId="0">'AGOSTO 2017'!$1:$9</definedName>
  </definedNames>
  <calcPr calcId="144525"/>
</workbook>
</file>

<file path=xl/calcChain.xml><?xml version="1.0" encoding="utf-8"?>
<calcChain xmlns="http://schemas.openxmlformats.org/spreadsheetml/2006/main">
  <c r="C26" i="4" l="1"/>
  <c r="C44" i="4"/>
  <c r="C43" i="4"/>
  <c r="C42" i="4"/>
  <c r="C40" i="4"/>
  <c r="C41" i="4"/>
  <c r="C45" i="4" l="1"/>
  <c r="C48" i="4" s="1"/>
  <c r="F45" i="3"/>
  <c r="F38" i="3" l="1"/>
  <c r="F40" i="3"/>
  <c r="F46" i="3" s="1"/>
</calcChain>
</file>

<file path=xl/sharedStrings.xml><?xml version="1.0" encoding="utf-8"?>
<sst xmlns="http://schemas.openxmlformats.org/spreadsheetml/2006/main" count="177" uniqueCount="109">
  <si>
    <t>CONTRALORIA GENERAL DE LA REPUBLICA</t>
  </si>
  <si>
    <t>PROVEEDOR</t>
  </si>
  <si>
    <t>CONCEPTO</t>
  </si>
  <si>
    <t>MONTO</t>
  </si>
  <si>
    <t>Director Adm. Y Financ.</t>
  </si>
  <si>
    <t>Ministro(a) o Administrador(a) de la Institucion</t>
  </si>
  <si>
    <t xml:space="preserve"> UNIDADES DE CONTROL INTERNO</t>
  </si>
  <si>
    <t>Encargado de la UCI</t>
  </si>
  <si>
    <t>FECHA</t>
  </si>
  <si>
    <t>UNIDAD DE CONTROL INTERNO _________________________</t>
  </si>
  <si>
    <t>_________________________________</t>
  </si>
  <si>
    <t>___________________________________</t>
  </si>
  <si>
    <t>_______________________________________</t>
  </si>
  <si>
    <t>Institucion:Jardin Botanico Nacional</t>
  </si>
  <si>
    <t>ENDA-DOM</t>
  </si>
  <si>
    <t>PAGO FACTURA CORRESPONDIENTE A LA VENTA A CONSIGNACION DE LIBROS</t>
  </si>
  <si>
    <t>EMILIO ARMANDO OLIVO</t>
  </si>
  <si>
    <t>JOSE MANUEL MATEO</t>
  </si>
  <si>
    <t>AGENCIA MARITIMA ORIENTAL, S.R.L.</t>
  </si>
  <si>
    <t>PAGO FACTURA, POR CARGOS LOCALES Y DESCONSOLIDACION DE 25 PIEZAS DE GABINETES DE METAL</t>
  </si>
  <si>
    <t>TRITECH, S.R.L.</t>
  </si>
  <si>
    <t>REPARACION DE 02 APARATOS TELEF. MODELO NORTEL T7100</t>
  </si>
  <si>
    <t>INMOBILIARIA LA NOEL</t>
  </si>
  <si>
    <t>SERVICIO DE TRANSPORTE IDA Y VUELTA A NAGUA CON MOTIVO A XXXVIII ANIVERSARIO DEL JARDIN</t>
  </si>
  <si>
    <t>EMPRESA DISTRIBUIDORA DE ELECTRICIDAD</t>
  </si>
  <si>
    <t>PAGO FACTURA ENERGIA ELECTRICA AL MES DE SEPTIEMBRE 2014</t>
  </si>
  <si>
    <t>PAGO FACTURA ENERGIA ELECTRICA AL MES DE OCTUBRE 2014</t>
  </si>
  <si>
    <t>PAGO FACTURA ENERGIA ELECTRICA AL MES DE OCTUBRE 2015</t>
  </si>
  <si>
    <t>S/N</t>
  </si>
  <si>
    <t>601-602</t>
  </si>
  <si>
    <t>18/01/2007</t>
  </si>
  <si>
    <t>17/04/2009</t>
  </si>
  <si>
    <t>30/09/2014</t>
  </si>
  <si>
    <t>A010010011500612741</t>
  </si>
  <si>
    <t>A010010011500550155</t>
  </si>
  <si>
    <t>A010010011500550173</t>
  </si>
  <si>
    <t>A010010011500612740</t>
  </si>
  <si>
    <t>A010010011500544176</t>
  </si>
  <si>
    <t>A010010011500544194</t>
  </si>
  <si>
    <t>A010010010100001954</t>
  </si>
  <si>
    <t>A010010010100003339</t>
  </si>
  <si>
    <t>0-30 DIAS</t>
  </si>
  <si>
    <t>31-60 DIAS</t>
  </si>
  <si>
    <t>61-90 DIAS</t>
  </si>
  <si>
    <t>91-120 DIAS</t>
  </si>
  <si>
    <t>MAS DE 120 DIAS</t>
  </si>
  <si>
    <t>x</t>
  </si>
  <si>
    <r>
      <t>FACTURA NCF N</t>
    </r>
    <r>
      <rPr>
        <b/>
        <u/>
        <sz val="9"/>
        <color theme="1"/>
        <rFont val="Bookman Old Style"/>
        <family val="1"/>
      </rPr>
      <t>O.</t>
    </r>
  </si>
  <si>
    <t>A010010011500642831</t>
  </si>
  <si>
    <t>A010010011500642859</t>
  </si>
  <si>
    <t>PAGO FACTURA ENERGIA ELECTRICA AL MES DE ABRIL 2016</t>
  </si>
  <si>
    <t>X</t>
  </si>
  <si>
    <t>DIRECCION UNIDADES DE AUDITORIA INTERNA GUBERNAMENTAL</t>
  </si>
  <si>
    <t>INFORMACIONES FINANCIERAS</t>
  </si>
  <si>
    <t>UAI EN: JARDIN BOTANICO NACIONAL</t>
  </si>
  <si>
    <r>
      <t>BALANCE AL CIERRE DEL MES</t>
    </r>
    <r>
      <rPr>
        <b/>
        <sz val="11"/>
        <color theme="1"/>
        <rFont val="Calibri"/>
        <family val="2"/>
        <scheme val="minor"/>
      </rPr>
      <t>:</t>
    </r>
  </si>
  <si>
    <r>
      <t>MENOS</t>
    </r>
    <r>
      <rPr>
        <b/>
        <sz val="11"/>
        <color theme="1"/>
        <rFont val="Calibri"/>
        <family val="2"/>
        <scheme val="minor"/>
      </rPr>
      <t>:</t>
    </r>
  </si>
  <si>
    <r>
      <t>BALANCE DEL MES ANTERIOR</t>
    </r>
    <r>
      <rPr>
        <b/>
        <sz val="11"/>
        <color theme="1"/>
        <rFont val="Calibri"/>
        <family val="2"/>
        <scheme val="minor"/>
      </rPr>
      <t>:</t>
    </r>
  </si>
  <si>
    <r>
      <t>MOVIMIENTO DEL MES</t>
    </r>
    <r>
      <rPr>
        <b/>
        <sz val="11"/>
        <color theme="1"/>
        <rFont val="Calibri"/>
        <family val="2"/>
        <scheme val="minor"/>
      </rPr>
      <t>:</t>
    </r>
  </si>
  <si>
    <r>
      <t>OBSERVACIONES</t>
    </r>
    <r>
      <rPr>
        <b/>
        <sz val="11"/>
        <color theme="1"/>
        <rFont val="Calibri"/>
        <family val="2"/>
        <scheme val="minor"/>
      </rPr>
      <t>:</t>
    </r>
  </si>
  <si>
    <t>ANTIGUEDAD DE SALDOS</t>
  </si>
  <si>
    <t xml:space="preserve">31-60 DIAS </t>
  </si>
  <si>
    <t xml:space="preserve">60-90 DIAS </t>
  </si>
  <si>
    <t xml:space="preserve">MAS DE 120 DIAS </t>
  </si>
  <si>
    <t>VER DETALLE DE LAS CUENTAS POR PAGAR SEGUN RELACION ENVIADA A LA DUAIG</t>
  </si>
  <si>
    <t>A010010011500612756</t>
  </si>
  <si>
    <t>A010010011500679577</t>
  </si>
  <si>
    <t>A010010011500679617</t>
  </si>
  <si>
    <t>PAGO FACTURA ENERGIA ELECTRICA AL MES DE NOVIEMBRE 2016</t>
  </si>
  <si>
    <t>A010010011500000292</t>
  </si>
  <si>
    <t>PAGO FACTURA ENERGIA ELECTRICA AL MES DE ABRIL 2017</t>
  </si>
  <si>
    <t>A010010011500706024</t>
  </si>
  <si>
    <t>A010010011500706025</t>
  </si>
  <si>
    <t>A010010011500700620</t>
  </si>
  <si>
    <t>PAGO FACTURA ENERGIA ELECTRICA AL MES DE MARZO 2017</t>
  </si>
  <si>
    <t>A010010011500700611</t>
  </si>
  <si>
    <t>A01001001150000042</t>
  </si>
  <si>
    <t>YRIS MERCEDES CUEVAS</t>
  </si>
  <si>
    <t>PAGO FACTURA POR EL DISEÑO Y DIAGRAMACION DE LA REVISTA LISTA ROJA</t>
  </si>
  <si>
    <t>PAGO FACTURA ENERGIA ELECTRICA AL MES DE MAYO 2017</t>
  </si>
  <si>
    <t>A010010011500711441</t>
  </si>
  <si>
    <t>A010010011500711397</t>
  </si>
  <si>
    <t>A01001001150000668</t>
  </si>
  <si>
    <t>EURONOVA AGRO IMPORT</t>
  </si>
  <si>
    <t>PAGO FACTURA POR LA COMPRA DE 12 CABEZOTES Y 17 ROLLOS DE HILO1.30 DE 5  LIB PARA LOS TRIMMERS HUSQVARNA</t>
  </si>
  <si>
    <t>A010010011500716991</t>
  </si>
  <si>
    <t>PAGO FACTURA ENERGIA ELECTRICA AL MES DE JUNIO 2017</t>
  </si>
  <si>
    <t>TOTAL A JUNIO 2017</t>
  </si>
  <si>
    <t>TOTAL JULIO 2017</t>
  </si>
  <si>
    <t>A010010011500716992</t>
  </si>
  <si>
    <t>TOTAL AGOSTO 2017</t>
  </si>
  <si>
    <t>A020010011500001596</t>
  </si>
  <si>
    <t>BOSQUESA</t>
  </si>
  <si>
    <t>PAGO FACTURA POR LA COMPRA DE EQUIPOS, MAQUINARIAS Y ACCESORIOS Y REPUESTOS PARA SER UTILIZADOS EN LOS TRIMMERS, LA MOTOSIERRA Y LA PODADORA.</t>
  </si>
  <si>
    <t>A010010011500007544</t>
  </si>
  <si>
    <t>FT-4518</t>
  </si>
  <si>
    <t>FLORISTERIA ZUNIFLOR</t>
  </si>
  <si>
    <t xml:space="preserve">PAGO FACTURA POR LA ADQUISICION DE 11 UDS. ARREGLOS DE FLORES CON MOTIVO A LA ACTIVIDAD DE RECONOCIMIENTO A COLABORADORES Y CIERRE DE ANIVERSARIO DE LA INSTITUCION </t>
  </si>
  <si>
    <t>A010010011500000177</t>
  </si>
  <si>
    <t>OR-2017-80</t>
  </si>
  <si>
    <t>COMPUGRAF</t>
  </si>
  <si>
    <t>PAGO FACTURA POR LA IMPRESIÓN Y ADQUISICION DE TALONARIOS DE MEMO, FACTURA VIVERO, BOLETAS NIÑO, ADULTOS EXTRANJEROS, ENTRADA MUSEO TREN ADULTOS Y PLASTICOS PARA CARNET.</t>
  </si>
  <si>
    <t xml:space="preserve">INSTITUTO POSTAL DOMINICANO </t>
  </si>
  <si>
    <t>PAGO COTRATO AL ARRENDAMIENTO ANUAL DEL APARTADO POSTAL 21-9, CORRESPONDIENTE A LOS AÑOS 2014, 2015, 2016 Y 2017.</t>
  </si>
  <si>
    <t xml:space="preserve">RELACION DE FACTURAS PENDIENTES DE PAGO AL: 31 de Agosto, 2017 </t>
  </si>
  <si>
    <r>
      <t>CUENTAS POR PAGAR CORTADAS AL</t>
    </r>
    <r>
      <rPr>
        <b/>
        <sz val="11"/>
        <color theme="1"/>
        <rFont val="Calibri"/>
        <family val="2"/>
        <scheme val="minor"/>
      </rPr>
      <t>: 31/08/2017</t>
    </r>
  </si>
  <si>
    <t>28/07/2017 NO SE PRESENTARON EN EL MES DE JULIO DEBIDO A QUE ESTOS PROVEDORES LAS TRAJERON DESPUES DE HABER TRABAJADO LAS CUENTAS POR PAGAR DEL MES DE JULIO.</t>
  </si>
  <si>
    <t xml:space="preserve">NOTA: LAS CUENTAS POR PAGAR FACTURAS Nos. A010010011500000177 A NOMBRE DE COMPUGRAF DE FECHA 30/07/2017 Y A020010011500001596, A NOMBRE DE BOSQUESA DE FECHA </t>
  </si>
  <si>
    <t>FECHA: 31/08/2017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</si>
</sst>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8"/>
      <color theme="1"/>
      <name val="Bookman Old Style"/>
      <family val="1"/>
    </font>
    <font>
      <b/>
      <sz val="12"/>
      <color theme="1"/>
      <name val="Bookman Old Style"/>
      <family val="1"/>
    </font>
    <font>
      <b/>
      <i/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b/>
      <u/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color theme="1"/>
      <name val="Calibri"/>
      <family val="2"/>
      <scheme val="minor"/>
    </font>
    <font>
      <i/>
      <sz val="11"/>
      <color rgb="FF000000"/>
      <name val="Bookman Old Style"/>
      <family val="1"/>
    </font>
    <font>
      <sz val="12"/>
      <color theme="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Alignment="1"/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14" fontId="4" fillId="0" borderId="3" xfId="0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1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4" fontId="5" fillId="0" borderId="0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14" fillId="0" borderId="9" xfId="0" applyFont="1" applyBorder="1" applyAlignment="1">
      <alignment horizontal="center"/>
    </xf>
    <xf numFmtId="0" fontId="14" fillId="0" borderId="0" xfId="0" applyFont="1" applyBorder="1"/>
    <xf numFmtId="0" fontId="14" fillId="0" borderId="10" xfId="0" applyFont="1" applyBorder="1"/>
    <xf numFmtId="0" fontId="13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10" xfId="0" applyFont="1" applyBorder="1"/>
    <xf numFmtId="0" fontId="4" fillId="0" borderId="0" xfId="0" applyFont="1" applyBorder="1"/>
    <xf numFmtId="43" fontId="5" fillId="0" borderId="11" xfId="3" applyFont="1" applyBorder="1" applyAlignment="1">
      <alignment horizontal="left"/>
    </xf>
    <xf numFmtId="43" fontId="5" fillId="0" borderId="10" xfId="3" applyFont="1" applyBorder="1" applyAlignment="1">
      <alignment horizontal="left"/>
    </xf>
    <xf numFmtId="0" fontId="5" fillId="0" borderId="0" xfId="0" applyFont="1" applyBorder="1" applyAlignment="1">
      <alignment horizontal="justify"/>
    </xf>
    <xf numFmtId="0" fontId="5" fillId="0" borderId="10" xfId="0" applyFont="1" applyBorder="1"/>
    <xf numFmtId="0" fontId="15" fillId="0" borderId="10" xfId="0" applyFont="1" applyBorder="1"/>
    <xf numFmtId="0" fontId="5" fillId="0" borderId="12" xfId="0" applyFont="1" applyBorder="1" applyAlignment="1">
      <alignment horizontal="justify"/>
    </xf>
    <xf numFmtId="0" fontId="15" fillId="0" borderId="11" xfId="0" applyFont="1" applyBorder="1"/>
    <xf numFmtId="0" fontId="5" fillId="0" borderId="5" xfId="0" applyFont="1" applyBorder="1" applyAlignment="1">
      <alignment horizontal="justify"/>
    </xf>
    <xf numFmtId="0" fontId="15" fillId="0" borderId="13" xfId="0" applyFont="1" applyBorder="1"/>
    <xf numFmtId="0" fontId="4" fillId="0" borderId="0" xfId="0" applyFont="1" applyBorder="1" applyAlignment="1">
      <alignment horizontal="justify"/>
    </xf>
    <xf numFmtId="0" fontId="4" fillId="0" borderId="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43" fontId="0" fillId="0" borderId="0" xfId="0" applyNumberFormat="1"/>
    <xf numFmtId="0" fontId="4" fillId="0" borderId="1" xfId="0" applyFont="1" applyFill="1" applyBorder="1" applyAlignment="1">
      <alignment horizontal="center" wrapText="1"/>
    </xf>
    <xf numFmtId="43" fontId="5" fillId="0" borderId="10" xfId="3" applyFont="1" applyFill="1" applyBorder="1"/>
    <xf numFmtId="4" fontId="4" fillId="0" borderId="1" xfId="3" applyNumberFormat="1" applyFont="1" applyFill="1" applyBorder="1" applyAlignment="1">
      <alignment horizontal="center" vertic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0" xfId="0" applyFill="1"/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0" fontId="11" fillId="0" borderId="2" xfId="0" applyFont="1" applyFill="1" applyBorder="1"/>
    <xf numFmtId="0" fontId="11" fillId="0" borderId="2" xfId="0" applyFont="1" applyFill="1" applyBorder="1" applyAlignment="1">
      <alignment horizontal="center" wrapText="1"/>
    </xf>
    <xf numFmtId="0" fontId="2" fillId="0" borderId="0" xfId="0" applyFont="1" applyFill="1"/>
    <xf numFmtId="0" fontId="4" fillId="0" borderId="1" xfId="0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center"/>
    </xf>
    <xf numFmtId="14" fontId="4" fillId="0" borderId="17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0" fontId="8" fillId="0" borderId="0" xfId="0" applyFont="1" applyFill="1" applyBorder="1" applyAlignment="1">
      <alignment horizontal="left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43" fontId="4" fillId="3" borderId="10" xfId="3" applyFont="1" applyFill="1" applyBorder="1"/>
    <xf numFmtId="0" fontId="4" fillId="3" borderId="1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5" fillId="3" borderId="17" xfId="0" applyNumberFormat="1" applyFont="1" applyFill="1" applyBorder="1" applyAlignment="1">
      <alignment horizontal="center" vertical="center"/>
    </xf>
    <xf numFmtId="4" fontId="0" fillId="3" borderId="0" xfId="0" applyNumberFormat="1" applyFill="1"/>
    <xf numFmtId="0" fontId="4" fillId="0" borderId="0" xfId="0" applyFont="1" applyFill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</cellXfs>
  <cellStyles count="4">
    <cellStyle name="Millares" xfId="3" builtinId="3"/>
    <cellStyle name="Millares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369792</xdr:colOff>
      <xdr:row>7</xdr:row>
      <xdr:rowOff>11204</xdr:rowOff>
    </xdr:from>
    <xdr:to>
      <xdr:col>1</xdr:col>
      <xdr:colOff>2061882</xdr:colOff>
      <xdr:row>14</xdr:row>
      <xdr:rowOff>182878</xdr:rowOff>
    </xdr:to>
    <xdr:pic>
      <xdr:nvPicPr>
        <xdr:cNvPr id="3" name="Picture 1" descr="http://www.contraloria.gob.do/Sitecontraloria/templates/contraloria_style_rd8/images/logo_gris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372" y="1116104"/>
          <a:ext cx="1692090" cy="14518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topLeftCell="B22" zoomScale="78" zoomScaleNormal="78" workbookViewId="0">
      <selection activeCell="D7" sqref="D7"/>
    </sheetView>
  </sheetViews>
  <sheetFormatPr baseColWidth="10" defaultRowHeight="15" x14ac:dyDescent="0.25"/>
  <cols>
    <col min="1" max="1" width="26" bestFit="1" customWidth="1"/>
    <col min="2" max="2" width="27.85546875" style="1" customWidth="1"/>
    <col min="3" max="3" width="17.7109375" customWidth="1"/>
    <col min="4" max="4" width="36.7109375" customWidth="1"/>
    <col min="5" max="5" width="73.28515625" customWidth="1"/>
    <col min="6" max="6" width="24.85546875" customWidth="1"/>
    <col min="7" max="7" width="10.28515625" customWidth="1"/>
    <col min="11" max="11" width="11.5703125" customWidth="1"/>
  </cols>
  <sheetData>
    <row r="1" spans="1:11" ht="22.9" x14ac:dyDescent="0.4">
      <c r="A1" s="60"/>
      <c r="B1" s="91" t="s">
        <v>0</v>
      </c>
      <c r="C1" s="91"/>
      <c r="D1" s="91"/>
      <c r="E1" s="91"/>
      <c r="F1" s="91"/>
      <c r="G1" s="91"/>
      <c r="H1" s="60"/>
      <c r="I1" s="60"/>
      <c r="J1" s="60"/>
      <c r="K1" s="60"/>
    </row>
    <row r="2" spans="1:11" ht="15.6" x14ac:dyDescent="0.3">
      <c r="A2" s="60"/>
      <c r="B2" s="92" t="s">
        <v>6</v>
      </c>
      <c r="C2" s="92"/>
      <c r="D2" s="92"/>
      <c r="E2" s="92"/>
      <c r="F2" s="92"/>
      <c r="G2" s="92"/>
      <c r="H2" s="60"/>
      <c r="I2" s="60"/>
      <c r="J2" s="60"/>
      <c r="K2" s="60"/>
    </row>
    <row r="3" spans="1:11" ht="15.6" x14ac:dyDescent="0.3">
      <c r="A3" s="60"/>
      <c r="B3" s="92" t="s">
        <v>104</v>
      </c>
      <c r="C3" s="92"/>
      <c r="D3" s="92"/>
      <c r="E3" s="92"/>
      <c r="F3" s="92"/>
      <c r="G3" s="92"/>
      <c r="H3" s="60"/>
      <c r="I3" s="60"/>
      <c r="J3" s="60"/>
      <c r="K3" s="60"/>
    </row>
    <row r="4" spans="1:11" ht="15.6" x14ac:dyDescent="0.3">
      <c r="A4" s="60"/>
      <c r="B4" s="88"/>
      <c r="C4" s="88"/>
      <c r="D4" s="92" t="s">
        <v>13</v>
      </c>
      <c r="E4" s="92"/>
      <c r="F4" s="92"/>
      <c r="G4" s="88"/>
      <c r="H4" s="60"/>
      <c r="I4" s="60"/>
      <c r="J4" s="60"/>
      <c r="K4" s="60"/>
    </row>
    <row r="5" spans="1:11" ht="15.6" x14ac:dyDescent="0.3">
      <c r="A5" s="60"/>
      <c r="B5" s="94"/>
      <c r="C5" s="94"/>
      <c r="D5" s="94"/>
      <c r="E5" s="72"/>
      <c r="F5" s="72"/>
      <c r="G5" s="60"/>
      <c r="H5" s="60"/>
      <c r="I5" s="60"/>
      <c r="J5" s="60"/>
      <c r="K5" s="60"/>
    </row>
    <row r="6" spans="1:11" ht="14.45" x14ac:dyDescent="0.3">
      <c r="A6" s="60"/>
      <c r="B6" s="73" t="s">
        <v>9</v>
      </c>
      <c r="C6" s="74"/>
      <c r="D6" s="60"/>
      <c r="E6" s="60"/>
      <c r="F6" s="60"/>
      <c r="G6" s="93" t="s">
        <v>108</v>
      </c>
      <c r="H6" s="93"/>
      <c r="I6" s="60"/>
      <c r="J6" s="60"/>
      <c r="K6" s="60"/>
    </row>
    <row r="7" spans="1:11" ht="14.45" x14ac:dyDescent="0.3">
      <c r="A7" s="60"/>
      <c r="B7" s="73"/>
      <c r="C7" s="74"/>
      <c r="D7" s="60"/>
      <c r="E7" s="60"/>
      <c r="F7" s="60"/>
      <c r="G7" s="75"/>
      <c r="H7" s="75"/>
      <c r="I7" s="60"/>
      <c r="J7" s="60"/>
      <c r="K7" s="60"/>
    </row>
    <row r="8" spans="1:11" s="62" customFormat="1" ht="14.45" x14ac:dyDescent="0.3">
      <c r="A8" s="60"/>
      <c r="B8" s="61"/>
      <c r="C8" s="60"/>
      <c r="D8" s="60"/>
      <c r="E8" s="60"/>
      <c r="F8" s="60"/>
      <c r="G8" s="60"/>
      <c r="H8" s="60"/>
      <c r="I8" s="60"/>
      <c r="J8" s="60"/>
      <c r="K8" s="60"/>
    </row>
    <row r="9" spans="1:11" s="67" customFormat="1" ht="30" customHeight="1" x14ac:dyDescent="0.3">
      <c r="A9" s="63" t="s">
        <v>47</v>
      </c>
      <c r="B9" s="63" t="s">
        <v>47</v>
      </c>
      <c r="C9" s="64" t="s">
        <v>8</v>
      </c>
      <c r="D9" s="64" t="s">
        <v>1</v>
      </c>
      <c r="E9" s="64" t="s">
        <v>2</v>
      </c>
      <c r="F9" s="64" t="s">
        <v>3</v>
      </c>
      <c r="G9" s="65" t="s">
        <v>41</v>
      </c>
      <c r="H9" s="65" t="s">
        <v>42</v>
      </c>
      <c r="I9" s="65" t="s">
        <v>43</v>
      </c>
      <c r="J9" s="65" t="s">
        <v>44</v>
      </c>
      <c r="K9" s="66" t="s">
        <v>45</v>
      </c>
    </row>
    <row r="10" spans="1:11" s="62" customFormat="1" ht="27.6" x14ac:dyDescent="0.3">
      <c r="A10" s="15"/>
      <c r="B10" s="8" t="s">
        <v>28</v>
      </c>
      <c r="C10" s="10" t="s">
        <v>30</v>
      </c>
      <c r="D10" s="68" t="s">
        <v>14</v>
      </c>
      <c r="E10" s="7" t="s">
        <v>15</v>
      </c>
      <c r="F10" s="9">
        <v>17500</v>
      </c>
      <c r="G10" s="20"/>
      <c r="H10" s="20"/>
      <c r="I10" s="20"/>
      <c r="J10" s="20"/>
      <c r="K10" s="20" t="s">
        <v>46</v>
      </c>
    </row>
    <row r="11" spans="1:11" s="62" customFormat="1" ht="27.6" x14ac:dyDescent="0.3">
      <c r="A11" s="15"/>
      <c r="B11" s="8" t="s">
        <v>28</v>
      </c>
      <c r="C11" s="10">
        <v>39183</v>
      </c>
      <c r="D11" s="68" t="s">
        <v>14</v>
      </c>
      <c r="E11" s="7" t="s">
        <v>15</v>
      </c>
      <c r="F11" s="9">
        <v>13050</v>
      </c>
      <c r="G11" s="20"/>
      <c r="H11" s="20"/>
      <c r="I11" s="20"/>
      <c r="J11" s="20"/>
      <c r="K11" s="20" t="s">
        <v>46</v>
      </c>
    </row>
    <row r="12" spans="1:11" s="62" customFormat="1" ht="27.6" x14ac:dyDescent="0.3">
      <c r="A12" s="15"/>
      <c r="B12" s="8" t="s">
        <v>29</v>
      </c>
      <c r="C12" s="10" t="s">
        <v>31</v>
      </c>
      <c r="D12" s="68" t="s">
        <v>16</v>
      </c>
      <c r="E12" s="7" t="s">
        <v>15</v>
      </c>
      <c r="F12" s="9">
        <v>2850</v>
      </c>
      <c r="G12" s="20"/>
      <c r="H12" s="20"/>
      <c r="I12" s="20"/>
      <c r="J12" s="20"/>
      <c r="K12" s="20" t="s">
        <v>46</v>
      </c>
    </row>
    <row r="13" spans="1:11" s="62" customFormat="1" ht="27.6" x14ac:dyDescent="0.3">
      <c r="A13" s="15"/>
      <c r="B13" s="8">
        <v>22</v>
      </c>
      <c r="C13" s="10">
        <v>40644</v>
      </c>
      <c r="D13" s="68" t="s">
        <v>17</v>
      </c>
      <c r="E13" s="7" t="s">
        <v>15</v>
      </c>
      <c r="F13" s="9">
        <v>5250</v>
      </c>
      <c r="G13" s="20"/>
      <c r="H13" s="20"/>
      <c r="I13" s="20"/>
      <c r="J13" s="20"/>
      <c r="K13" s="20" t="s">
        <v>46</v>
      </c>
    </row>
    <row r="14" spans="1:11" s="62" customFormat="1" ht="27.6" x14ac:dyDescent="0.3">
      <c r="A14" s="15" t="s">
        <v>40</v>
      </c>
      <c r="B14" s="8">
        <v>700</v>
      </c>
      <c r="C14" s="10">
        <v>41352</v>
      </c>
      <c r="D14" s="7" t="s">
        <v>18</v>
      </c>
      <c r="E14" s="7" t="s">
        <v>19</v>
      </c>
      <c r="F14" s="9">
        <v>32746.87</v>
      </c>
      <c r="G14" s="21"/>
      <c r="H14" s="21"/>
      <c r="I14" s="21"/>
      <c r="J14" s="21"/>
      <c r="K14" s="21" t="s">
        <v>46</v>
      </c>
    </row>
    <row r="15" spans="1:11" s="62" customFormat="1" ht="14.45" x14ac:dyDescent="0.3">
      <c r="A15" s="15" t="s">
        <v>39</v>
      </c>
      <c r="B15" s="8">
        <v>2211</v>
      </c>
      <c r="C15" s="10">
        <v>41813</v>
      </c>
      <c r="D15" s="68" t="s">
        <v>20</v>
      </c>
      <c r="E15" s="7" t="s">
        <v>21</v>
      </c>
      <c r="F15" s="9">
        <v>3248</v>
      </c>
      <c r="G15" s="20"/>
      <c r="H15" s="21"/>
      <c r="I15" s="21"/>
      <c r="J15" s="20"/>
      <c r="K15" s="20" t="s">
        <v>46</v>
      </c>
    </row>
    <row r="16" spans="1:11" s="62" customFormat="1" ht="27.6" x14ac:dyDescent="0.3">
      <c r="A16" s="15" t="s">
        <v>37</v>
      </c>
      <c r="B16" s="14">
        <v>600329618989</v>
      </c>
      <c r="C16" s="10" t="s">
        <v>32</v>
      </c>
      <c r="D16" s="71" t="s">
        <v>24</v>
      </c>
      <c r="E16" s="7" t="s">
        <v>25</v>
      </c>
      <c r="F16" s="9">
        <v>384483.13</v>
      </c>
      <c r="G16" s="21"/>
      <c r="H16" s="21"/>
      <c r="I16" s="21"/>
      <c r="J16" s="21"/>
      <c r="K16" s="21" t="s">
        <v>46</v>
      </c>
    </row>
    <row r="17" spans="1:12" s="62" customFormat="1" ht="27.6" x14ac:dyDescent="0.3">
      <c r="A17" s="15" t="s">
        <v>38</v>
      </c>
      <c r="B17" s="14">
        <v>600918516501</v>
      </c>
      <c r="C17" s="10" t="s">
        <v>32</v>
      </c>
      <c r="D17" s="71" t="s">
        <v>24</v>
      </c>
      <c r="E17" s="7" t="s">
        <v>25</v>
      </c>
      <c r="F17" s="9">
        <v>9980.0400000000009</v>
      </c>
      <c r="G17" s="21"/>
      <c r="H17" s="21"/>
      <c r="I17" s="21"/>
      <c r="J17" s="21"/>
      <c r="K17" s="21" t="s">
        <v>46</v>
      </c>
    </row>
    <row r="18" spans="1:12" s="62" customFormat="1" ht="27.6" x14ac:dyDescent="0.3">
      <c r="A18" s="15" t="s">
        <v>34</v>
      </c>
      <c r="B18" s="14">
        <v>600329619408</v>
      </c>
      <c r="C18" s="10">
        <v>41943</v>
      </c>
      <c r="D18" s="71" t="s">
        <v>24</v>
      </c>
      <c r="E18" s="7" t="s">
        <v>26</v>
      </c>
      <c r="F18" s="9">
        <v>379797.13</v>
      </c>
      <c r="G18" s="21"/>
      <c r="H18" s="21"/>
      <c r="I18" s="21"/>
      <c r="J18" s="21"/>
      <c r="K18" s="21" t="s">
        <v>46</v>
      </c>
    </row>
    <row r="19" spans="1:12" s="62" customFormat="1" ht="27.6" x14ac:dyDescent="0.3">
      <c r="A19" s="15" t="s">
        <v>35</v>
      </c>
      <c r="B19" s="14">
        <v>600918516795</v>
      </c>
      <c r="C19" s="10">
        <v>41943</v>
      </c>
      <c r="D19" s="71" t="s">
        <v>24</v>
      </c>
      <c r="E19" s="7" t="s">
        <v>26</v>
      </c>
      <c r="F19" s="9">
        <v>7168.44</v>
      </c>
      <c r="G19" s="21"/>
      <c r="H19" s="21"/>
      <c r="I19" s="21"/>
      <c r="J19" s="21"/>
      <c r="K19" s="21" t="s">
        <v>46</v>
      </c>
    </row>
    <row r="20" spans="1:12" s="62" customFormat="1" ht="27.6" x14ac:dyDescent="0.3">
      <c r="A20" s="22" t="s">
        <v>36</v>
      </c>
      <c r="B20" s="14">
        <v>600329621150</v>
      </c>
      <c r="C20" s="10">
        <v>42308</v>
      </c>
      <c r="D20" s="71" t="s">
        <v>24</v>
      </c>
      <c r="E20" s="7" t="s">
        <v>27</v>
      </c>
      <c r="F20" s="9">
        <v>112688.02</v>
      </c>
      <c r="G20" s="16"/>
      <c r="H20" s="16"/>
      <c r="I20" s="16"/>
      <c r="J20" s="16"/>
      <c r="K20" s="16" t="s">
        <v>46</v>
      </c>
    </row>
    <row r="21" spans="1:12" s="62" customFormat="1" ht="27.6" x14ac:dyDescent="0.3">
      <c r="A21" s="22" t="s">
        <v>33</v>
      </c>
      <c r="B21" s="14">
        <v>600918518395</v>
      </c>
      <c r="C21" s="10">
        <v>42308</v>
      </c>
      <c r="D21" s="71" t="s">
        <v>24</v>
      </c>
      <c r="E21" s="7" t="s">
        <v>27</v>
      </c>
      <c r="F21" s="9">
        <v>12300.19</v>
      </c>
      <c r="G21" s="16"/>
      <c r="H21" s="16"/>
      <c r="I21" s="16"/>
      <c r="J21" s="16"/>
      <c r="K21" s="16" t="s">
        <v>46</v>
      </c>
    </row>
    <row r="22" spans="1:12" s="62" customFormat="1" ht="27.6" x14ac:dyDescent="0.3">
      <c r="A22" s="22" t="s">
        <v>65</v>
      </c>
      <c r="B22" s="14">
        <v>600918518487</v>
      </c>
      <c r="C22" s="10">
        <v>42308</v>
      </c>
      <c r="D22" s="71" t="s">
        <v>24</v>
      </c>
      <c r="E22" s="7" t="s">
        <v>27</v>
      </c>
      <c r="F22" s="9">
        <v>11213.04</v>
      </c>
      <c r="G22" s="16"/>
      <c r="H22" s="16"/>
      <c r="I22" s="16"/>
      <c r="J22" s="16"/>
      <c r="K22" s="16" t="s">
        <v>46</v>
      </c>
    </row>
    <row r="23" spans="1:12" s="62" customFormat="1" ht="27.6" x14ac:dyDescent="0.3">
      <c r="A23" s="15" t="s">
        <v>48</v>
      </c>
      <c r="B23" s="14">
        <v>600329622042</v>
      </c>
      <c r="C23" s="10">
        <v>42490</v>
      </c>
      <c r="D23" s="71" t="s">
        <v>24</v>
      </c>
      <c r="E23" s="7" t="s">
        <v>50</v>
      </c>
      <c r="F23" s="9">
        <v>357905.79</v>
      </c>
      <c r="G23" s="16"/>
      <c r="H23" s="16"/>
      <c r="I23" s="16"/>
      <c r="J23" s="16"/>
      <c r="K23" s="16" t="s">
        <v>51</v>
      </c>
    </row>
    <row r="24" spans="1:12" s="62" customFormat="1" ht="27.6" x14ac:dyDescent="0.3">
      <c r="A24" s="15" t="s">
        <v>49</v>
      </c>
      <c r="B24" s="14">
        <v>600918519017</v>
      </c>
      <c r="C24" s="10">
        <v>42490</v>
      </c>
      <c r="D24" s="71" t="s">
        <v>24</v>
      </c>
      <c r="E24" s="7" t="s">
        <v>50</v>
      </c>
      <c r="F24" s="9">
        <v>8714.7900000000009</v>
      </c>
      <c r="G24" s="16"/>
      <c r="H24" s="16"/>
      <c r="I24" s="16"/>
      <c r="J24" s="16"/>
      <c r="K24" s="16" t="s">
        <v>51</v>
      </c>
    </row>
    <row r="25" spans="1:12" ht="27.6" x14ac:dyDescent="0.3">
      <c r="A25" s="14" t="s">
        <v>66</v>
      </c>
      <c r="B25" s="14">
        <v>600918519733</v>
      </c>
      <c r="C25" s="10">
        <v>42704</v>
      </c>
      <c r="D25" s="71" t="s">
        <v>24</v>
      </c>
      <c r="E25" s="7" t="s">
        <v>68</v>
      </c>
      <c r="F25" s="9">
        <v>6526.95</v>
      </c>
      <c r="G25" s="16"/>
      <c r="H25" s="16"/>
      <c r="I25" s="16"/>
      <c r="J25" s="16"/>
      <c r="K25" s="16" t="s">
        <v>51</v>
      </c>
    </row>
    <row r="26" spans="1:12" ht="27.6" x14ac:dyDescent="0.3">
      <c r="A26" s="14" t="s">
        <v>67</v>
      </c>
      <c r="B26" s="14">
        <v>600329622785</v>
      </c>
      <c r="C26" s="10">
        <v>42704</v>
      </c>
      <c r="D26" s="71" t="s">
        <v>24</v>
      </c>
      <c r="E26" s="7" t="s">
        <v>68</v>
      </c>
      <c r="F26" s="9">
        <v>390291</v>
      </c>
      <c r="G26" s="16"/>
      <c r="H26" s="16"/>
      <c r="I26" s="16"/>
      <c r="J26" s="16"/>
      <c r="K26" s="16" t="s">
        <v>51</v>
      </c>
    </row>
    <row r="27" spans="1:12" ht="27.6" x14ac:dyDescent="0.3">
      <c r="A27" s="25" t="s">
        <v>69</v>
      </c>
      <c r="B27" s="8">
        <v>11653</v>
      </c>
      <c r="C27" s="10">
        <v>42717</v>
      </c>
      <c r="D27" s="71" t="s">
        <v>22</v>
      </c>
      <c r="E27" s="7" t="s">
        <v>23</v>
      </c>
      <c r="F27" s="9">
        <v>99000</v>
      </c>
      <c r="G27" s="16"/>
      <c r="H27" s="16"/>
      <c r="I27" s="16"/>
      <c r="J27" s="16"/>
      <c r="K27" s="16" t="s">
        <v>51</v>
      </c>
    </row>
    <row r="28" spans="1:12" ht="30" x14ac:dyDescent="0.25">
      <c r="A28" s="21" t="s">
        <v>76</v>
      </c>
      <c r="B28" s="21">
        <v>42</v>
      </c>
      <c r="C28" s="25">
        <v>42823</v>
      </c>
      <c r="D28" s="57" t="s">
        <v>77</v>
      </c>
      <c r="E28" s="7" t="s">
        <v>78</v>
      </c>
      <c r="F28" s="59">
        <v>22302</v>
      </c>
      <c r="G28" s="16"/>
      <c r="H28" s="16"/>
      <c r="I28" s="16"/>
      <c r="J28" s="16"/>
      <c r="K28" s="16" t="s">
        <v>51</v>
      </c>
    </row>
    <row r="29" spans="1:12" ht="27.6" x14ac:dyDescent="0.3">
      <c r="A29" s="21" t="s">
        <v>73</v>
      </c>
      <c r="B29" s="69">
        <v>600329623112</v>
      </c>
      <c r="C29" s="25">
        <v>42825</v>
      </c>
      <c r="D29" s="71" t="s">
        <v>24</v>
      </c>
      <c r="E29" s="7" t="s">
        <v>74</v>
      </c>
      <c r="F29" s="59">
        <v>356302.05</v>
      </c>
      <c r="G29" s="16"/>
      <c r="H29" s="70"/>
      <c r="I29" s="70"/>
      <c r="J29" s="16"/>
      <c r="K29" s="16" t="s">
        <v>46</v>
      </c>
    </row>
    <row r="30" spans="1:12" ht="28.15" x14ac:dyDescent="0.3">
      <c r="A30" s="21" t="s">
        <v>75</v>
      </c>
      <c r="B30" s="69">
        <v>600918520213</v>
      </c>
      <c r="C30" s="25">
        <v>42825</v>
      </c>
      <c r="D30" s="57" t="s">
        <v>24</v>
      </c>
      <c r="E30" s="7" t="s">
        <v>74</v>
      </c>
      <c r="F30" s="59">
        <v>6468.63</v>
      </c>
      <c r="G30" s="16"/>
      <c r="H30" s="16"/>
      <c r="I30" s="16"/>
      <c r="J30" s="16"/>
      <c r="K30" s="16" t="s">
        <v>46</v>
      </c>
    </row>
    <row r="31" spans="1:12" ht="27.6" x14ac:dyDescent="0.3">
      <c r="A31" s="21" t="s">
        <v>71</v>
      </c>
      <c r="B31" s="69">
        <v>600329623202</v>
      </c>
      <c r="C31" s="25">
        <v>42855</v>
      </c>
      <c r="D31" s="71" t="s">
        <v>24</v>
      </c>
      <c r="E31" s="7" t="s">
        <v>70</v>
      </c>
      <c r="F31" s="59">
        <v>401931.76</v>
      </c>
      <c r="G31" s="16"/>
      <c r="H31" s="16"/>
      <c r="I31" s="16"/>
      <c r="J31" s="16"/>
      <c r="K31" s="16" t="s">
        <v>46</v>
      </c>
    </row>
    <row r="32" spans="1:12" ht="28.15" x14ac:dyDescent="0.3">
      <c r="A32" s="21" t="s">
        <v>72</v>
      </c>
      <c r="B32" s="69">
        <v>600918520306</v>
      </c>
      <c r="C32" s="25">
        <v>42855</v>
      </c>
      <c r="D32" s="57" t="s">
        <v>24</v>
      </c>
      <c r="E32" s="7" t="s">
        <v>70</v>
      </c>
      <c r="F32" s="59">
        <v>12460.6</v>
      </c>
      <c r="G32" s="16"/>
      <c r="H32" s="16"/>
      <c r="I32" s="16"/>
      <c r="J32" s="16"/>
      <c r="K32" s="82" t="s">
        <v>46</v>
      </c>
      <c r="L32" s="17"/>
    </row>
    <row r="33" spans="1:12" ht="42" x14ac:dyDescent="0.3">
      <c r="A33" s="21" t="s">
        <v>82</v>
      </c>
      <c r="B33" s="21">
        <v>51601</v>
      </c>
      <c r="C33" s="25">
        <v>42873</v>
      </c>
      <c r="D33" s="57" t="s">
        <v>83</v>
      </c>
      <c r="E33" s="26" t="s">
        <v>84</v>
      </c>
      <c r="F33" s="59">
        <v>59177</v>
      </c>
      <c r="G33" s="16"/>
      <c r="H33" s="70"/>
      <c r="I33" s="16"/>
      <c r="J33" s="16" t="s">
        <v>46</v>
      </c>
      <c r="K33" s="82"/>
      <c r="L33" s="17"/>
    </row>
    <row r="34" spans="1:12" ht="27.6" x14ac:dyDescent="0.3">
      <c r="A34" s="21" t="s">
        <v>80</v>
      </c>
      <c r="B34" s="69">
        <v>600329623319</v>
      </c>
      <c r="C34" s="25">
        <v>42886</v>
      </c>
      <c r="D34" s="71" t="s">
        <v>24</v>
      </c>
      <c r="E34" s="7" t="s">
        <v>79</v>
      </c>
      <c r="F34" s="59">
        <v>382668.53</v>
      </c>
      <c r="G34" s="16"/>
      <c r="H34" s="16"/>
      <c r="I34" s="16"/>
      <c r="J34" s="16" t="s">
        <v>46</v>
      </c>
      <c r="K34" s="16"/>
    </row>
    <row r="35" spans="1:12" ht="28.15" x14ac:dyDescent="0.3">
      <c r="A35" s="21" t="s">
        <v>81</v>
      </c>
      <c r="B35" s="69">
        <v>600918520413</v>
      </c>
      <c r="C35" s="25">
        <v>42886</v>
      </c>
      <c r="D35" s="57" t="s">
        <v>24</v>
      </c>
      <c r="E35" s="7" t="s">
        <v>79</v>
      </c>
      <c r="F35" s="59">
        <v>8343.0300000000007</v>
      </c>
      <c r="G35" s="16"/>
      <c r="H35" s="16"/>
      <c r="I35" s="16"/>
      <c r="J35" s="81" t="s">
        <v>46</v>
      </c>
      <c r="K35" s="16"/>
      <c r="L35" s="17"/>
    </row>
    <row r="36" spans="1:12" ht="27.6" x14ac:dyDescent="0.3">
      <c r="A36" s="21" t="s">
        <v>85</v>
      </c>
      <c r="B36" s="69">
        <v>600329623494</v>
      </c>
      <c r="C36" s="25">
        <v>42916</v>
      </c>
      <c r="D36" s="71" t="s">
        <v>24</v>
      </c>
      <c r="E36" s="7" t="s">
        <v>86</v>
      </c>
      <c r="F36" s="59">
        <v>410784.53</v>
      </c>
      <c r="G36" s="16"/>
      <c r="H36" s="16"/>
      <c r="I36" s="81" t="s">
        <v>46</v>
      </c>
      <c r="J36" s="16"/>
      <c r="K36" s="16"/>
      <c r="L36" s="17"/>
    </row>
    <row r="37" spans="1:12" ht="28.15" x14ac:dyDescent="0.3">
      <c r="A37" s="21" t="s">
        <v>89</v>
      </c>
      <c r="B37" s="69">
        <v>600918520597</v>
      </c>
      <c r="C37" s="25">
        <v>42916</v>
      </c>
      <c r="D37" s="57" t="s">
        <v>24</v>
      </c>
      <c r="E37" s="7" t="s">
        <v>86</v>
      </c>
      <c r="F37" s="59">
        <v>7424.57</v>
      </c>
      <c r="G37" s="16"/>
      <c r="H37" s="16"/>
      <c r="I37" s="81" t="s">
        <v>46</v>
      </c>
      <c r="J37" s="16"/>
      <c r="K37" s="16"/>
    </row>
    <row r="38" spans="1:12" ht="14.45" x14ac:dyDescent="0.3">
      <c r="A38" s="98" t="s">
        <v>87</v>
      </c>
      <c r="B38" s="98"/>
      <c r="C38" s="98"/>
      <c r="D38" s="98"/>
      <c r="E38" s="98"/>
      <c r="F38" s="86">
        <f>SUM(F10:F37)</f>
        <v>3522576.0899999994</v>
      </c>
      <c r="G38" s="16"/>
      <c r="H38" s="16"/>
      <c r="I38" s="16"/>
      <c r="J38" s="16"/>
      <c r="K38" s="16"/>
    </row>
    <row r="39" spans="1:12" ht="14.45" x14ac:dyDescent="0.3">
      <c r="A39" s="95" t="s">
        <v>88</v>
      </c>
      <c r="B39" s="96"/>
      <c r="C39" s="96"/>
      <c r="D39" s="96"/>
      <c r="E39" s="97"/>
      <c r="F39" s="85"/>
      <c r="G39" s="18"/>
      <c r="H39" s="16"/>
      <c r="I39" s="16"/>
      <c r="J39" s="16"/>
      <c r="K39" s="16"/>
    </row>
    <row r="40" spans="1:12" ht="14.45" x14ac:dyDescent="0.3">
      <c r="A40" s="15"/>
      <c r="B40" s="21"/>
      <c r="C40" s="10"/>
      <c r="D40" s="71"/>
      <c r="E40" s="7"/>
      <c r="F40" s="85">
        <f>+F38+F39</f>
        <v>3522576.0899999994</v>
      </c>
      <c r="G40" s="21"/>
      <c r="H40" s="21"/>
      <c r="I40" s="21"/>
      <c r="J40" s="21"/>
      <c r="K40" s="21"/>
    </row>
    <row r="41" spans="1:12" ht="60" x14ac:dyDescent="0.25">
      <c r="A41" s="15" t="s">
        <v>91</v>
      </c>
      <c r="B41" s="21">
        <v>12335</v>
      </c>
      <c r="C41" s="10">
        <v>42944</v>
      </c>
      <c r="D41" s="71" t="s">
        <v>92</v>
      </c>
      <c r="E41" s="7" t="s">
        <v>93</v>
      </c>
      <c r="F41" s="76">
        <v>144642.41</v>
      </c>
      <c r="G41" s="80"/>
      <c r="H41" s="84" t="s">
        <v>51</v>
      </c>
      <c r="I41" s="77"/>
      <c r="J41" s="77"/>
      <c r="K41" s="77"/>
      <c r="L41" s="17"/>
    </row>
    <row r="42" spans="1:12" ht="60" x14ac:dyDescent="0.25">
      <c r="A42" s="15" t="s">
        <v>98</v>
      </c>
      <c r="B42" s="21" t="s">
        <v>99</v>
      </c>
      <c r="C42" s="10">
        <v>42946</v>
      </c>
      <c r="D42" s="71" t="s">
        <v>100</v>
      </c>
      <c r="E42" s="7" t="s">
        <v>101</v>
      </c>
      <c r="F42" s="76">
        <v>65077</v>
      </c>
      <c r="G42" s="79"/>
      <c r="H42" s="84" t="s">
        <v>51</v>
      </c>
      <c r="I42" s="77"/>
      <c r="J42" s="77"/>
      <c r="K42" s="77"/>
    </row>
    <row r="43" spans="1:12" ht="60" x14ac:dyDescent="0.25">
      <c r="A43" s="15" t="s">
        <v>94</v>
      </c>
      <c r="B43" s="21" t="s">
        <v>95</v>
      </c>
      <c r="C43" s="10">
        <v>42962</v>
      </c>
      <c r="D43" s="71" t="s">
        <v>96</v>
      </c>
      <c r="E43" s="7" t="s">
        <v>97</v>
      </c>
      <c r="F43" s="76">
        <v>24780</v>
      </c>
      <c r="G43" s="84" t="s">
        <v>51</v>
      </c>
      <c r="H43" s="77"/>
      <c r="I43" s="77"/>
      <c r="J43" s="77"/>
      <c r="K43" s="77"/>
      <c r="L43" s="17"/>
    </row>
    <row r="44" spans="1:12" ht="45" x14ac:dyDescent="0.25">
      <c r="A44" s="15"/>
      <c r="B44" s="21"/>
      <c r="C44" s="10">
        <v>42964</v>
      </c>
      <c r="D44" s="71" t="s">
        <v>102</v>
      </c>
      <c r="E44" s="7" t="s">
        <v>103</v>
      </c>
      <c r="F44" s="76">
        <v>6000</v>
      </c>
      <c r="G44" s="84" t="s">
        <v>51</v>
      </c>
      <c r="H44" s="77"/>
      <c r="I44" s="77"/>
      <c r="J44" s="77"/>
      <c r="K44" s="77"/>
    </row>
    <row r="45" spans="1:12" x14ac:dyDescent="0.25">
      <c r="A45" s="15"/>
      <c r="B45" s="21"/>
      <c r="C45" s="10"/>
      <c r="D45" s="78" t="s">
        <v>90</v>
      </c>
      <c r="E45" s="7"/>
      <c r="F45" s="85">
        <f>SUM(F41:F44)</f>
        <v>240499.41</v>
      </c>
      <c r="G45" s="77"/>
      <c r="H45" s="77"/>
      <c r="I45" s="77"/>
      <c r="J45" s="77"/>
      <c r="K45" s="77"/>
    </row>
    <row r="46" spans="1:12" x14ac:dyDescent="0.25">
      <c r="A46" s="15"/>
      <c r="B46" s="21"/>
      <c r="C46" s="10"/>
      <c r="D46" s="71"/>
      <c r="E46" s="7"/>
      <c r="F46" s="76">
        <f>F40+F45</f>
        <v>3763075.4999999995</v>
      </c>
      <c r="G46" s="77"/>
      <c r="H46" s="77"/>
      <c r="I46" s="77"/>
      <c r="J46" s="77"/>
      <c r="K46" s="77"/>
    </row>
    <row r="47" spans="1:12" x14ac:dyDescent="0.25">
      <c r="A47" s="15"/>
      <c r="B47" s="21"/>
      <c r="C47" s="10"/>
      <c r="D47" s="71"/>
      <c r="E47" s="7"/>
      <c r="F47" s="76"/>
      <c r="G47" s="77"/>
      <c r="H47" s="77"/>
      <c r="I47" s="77"/>
      <c r="J47" s="77"/>
      <c r="K47" s="77"/>
    </row>
    <row r="48" spans="1:12" x14ac:dyDescent="0.25">
      <c r="A48" s="23"/>
      <c r="B48" s="24"/>
      <c r="C48" s="11"/>
      <c r="D48" s="12"/>
      <c r="E48" s="13"/>
      <c r="F48" s="27"/>
      <c r="G48" s="53"/>
      <c r="H48" s="53"/>
      <c r="I48" s="53"/>
      <c r="J48" s="53"/>
      <c r="K48" s="53"/>
    </row>
    <row r="49" spans="1:11" x14ac:dyDescent="0.25">
      <c r="A49" s="23"/>
      <c r="B49" s="24"/>
      <c r="C49" s="11"/>
      <c r="D49" s="12"/>
      <c r="E49" s="13"/>
      <c r="F49" s="27"/>
      <c r="G49" s="53"/>
      <c r="H49" s="53"/>
      <c r="I49" s="53"/>
      <c r="J49" s="53"/>
      <c r="K49" s="53"/>
    </row>
    <row r="50" spans="1:11" x14ac:dyDescent="0.25">
      <c r="B50" s="2" t="s">
        <v>12</v>
      </c>
      <c r="C50" s="6"/>
      <c r="D50" s="6"/>
      <c r="E50" s="4" t="s">
        <v>11</v>
      </c>
      <c r="F50" s="89" t="s">
        <v>10</v>
      </c>
      <c r="G50" s="89"/>
    </row>
    <row r="51" spans="1:11" x14ac:dyDescent="0.25">
      <c r="B51" s="3"/>
      <c r="C51" s="5" t="s">
        <v>7</v>
      </c>
      <c r="D51" s="5"/>
      <c r="E51" s="3" t="s">
        <v>4</v>
      </c>
      <c r="F51" s="90" t="s">
        <v>5</v>
      </c>
      <c r="G51" s="90"/>
    </row>
    <row r="52" spans="1:11" x14ac:dyDescent="0.25">
      <c r="F52" s="17"/>
    </row>
    <row r="53" spans="1:11" x14ac:dyDescent="0.25">
      <c r="F53" s="17"/>
    </row>
    <row r="55" spans="1:11" x14ac:dyDescent="0.25">
      <c r="A55" t="s">
        <v>107</v>
      </c>
    </row>
    <row r="56" spans="1:11" x14ac:dyDescent="0.25">
      <c r="A56" t="s">
        <v>106</v>
      </c>
    </row>
  </sheetData>
  <mergeCells count="10">
    <mergeCell ref="F50:G50"/>
    <mergeCell ref="F51:G51"/>
    <mergeCell ref="B1:G1"/>
    <mergeCell ref="B2:G2"/>
    <mergeCell ref="B3:G3"/>
    <mergeCell ref="G6:H6"/>
    <mergeCell ref="D4:F4"/>
    <mergeCell ref="B5:D5"/>
    <mergeCell ref="A39:E39"/>
    <mergeCell ref="A38:E38"/>
  </mergeCells>
  <printOptions horizontalCentered="1"/>
  <pageMargins left="0.25" right="0.25" top="0.75" bottom="0.75" header="0.3" footer="0.3"/>
  <pageSetup paperSize="246" scale="59" fitToHeight="0" orientation="landscape" r:id="rId1"/>
  <rowBreaks count="1" manualBreakCount="1">
    <brk id="3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8"/>
  <sheetViews>
    <sheetView topLeftCell="A23" zoomScale="70" zoomScaleNormal="70" workbookViewId="0">
      <selection activeCell="F31" sqref="F31"/>
    </sheetView>
  </sheetViews>
  <sheetFormatPr baseColWidth="10" defaultRowHeight="15" x14ac:dyDescent="0.25"/>
  <cols>
    <col min="1" max="1" width="6.5703125" customWidth="1"/>
    <col min="2" max="2" width="38.28515625" customWidth="1"/>
    <col min="3" max="3" width="48.85546875" customWidth="1"/>
    <col min="5" max="5" width="12.5703125" bestFit="1" customWidth="1"/>
  </cols>
  <sheetData>
    <row r="2" spans="1:3" ht="14.45" x14ac:dyDescent="0.3">
      <c r="A2" s="1"/>
    </row>
    <row r="3" spans="1:3" ht="14.45" x14ac:dyDescent="0.3">
      <c r="A3" s="1"/>
    </row>
    <row r="4" spans="1:3" ht="14.45" x14ac:dyDescent="0.3">
      <c r="A4" s="1"/>
    </row>
    <row r="5" spans="1:3" ht="14.45" x14ac:dyDescent="0.3">
      <c r="A5" s="1"/>
    </row>
    <row r="6" spans="1:3" thickBot="1" x14ac:dyDescent="0.35">
      <c r="A6" s="1"/>
    </row>
    <row r="7" spans="1:3" ht="14.45" x14ac:dyDescent="0.3">
      <c r="A7" s="28"/>
      <c r="B7" s="29"/>
      <c r="C7" s="30"/>
    </row>
    <row r="8" spans="1:3" ht="14.45" x14ac:dyDescent="0.3">
      <c r="A8" s="31"/>
      <c r="B8" s="4"/>
      <c r="C8" s="32"/>
    </row>
    <row r="9" spans="1:3" ht="14.45" x14ac:dyDescent="0.3">
      <c r="A9" s="31"/>
      <c r="B9" s="4"/>
      <c r="C9" s="32"/>
    </row>
    <row r="10" spans="1:3" ht="14.45" x14ac:dyDescent="0.3">
      <c r="A10" s="31"/>
      <c r="B10" s="4"/>
      <c r="C10" s="32"/>
    </row>
    <row r="11" spans="1:3" ht="14.45" x14ac:dyDescent="0.3">
      <c r="A11" s="31"/>
      <c r="B11" s="4"/>
      <c r="C11" s="32"/>
    </row>
    <row r="12" spans="1:3" ht="14.45" x14ac:dyDescent="0.3">
      <c r="A12" s="31"/>
      <c r="B12" s="4"/>
      <c r="C12" s="32"/>
    </row>
    <row r="13" spans="1:3" ht="14.45" x14ac:dyDescent="0.3">
      <c r="A13" s="31"/>
      <c r="B13" s="4"/>
      <c r="C13" s="32"/>
    </row>
    <row r="14" spans="1:3" ht="14.45" x14ac:dyDescent="0.3">
      <c r="A14" s="31"/>
      <c r="B14" s="4"/>
      <c r="C14" s="32"/>
    </row>
    <row r="15" spans="1:3" ht="14.45" x14ac:dyDescent="0.3">
      <c r="A15" s="31"/>
      <c r="B15" s="4"/>
      <c r="C15" s="32"/>
    </row>
    <row r="16" spans="1:3" ht="14.45" x14ac:dyDescent="0.3">
      <c r="A16" s="101" t="s">
        <v>0</v>
      </c>
      <c r="B16" s="102"/>
      <c r="C16" s="103"/>
    </row>
    <row r="17" spans="1:5" ht="14.45" x14ac:dyDescent="0.3">
      <c r="A17" s="101" t="s">
        <v>52</v>
      </c>
      <c r="B17" s="102"/>
      <c r="C17" s="103"/>
    </row>
    <row r="18" spans="1:5" ht="14.45" x14ac:dyDescent="0.3">
      <c r="A18" s="33"/>
      <c r="B18" s="34"/>
      <c r="C18" s="35"/>
    </row>
    <row r="19" spans="1:5" ht="14.45" x14ac:dyDescent="0.3">
      <c r="A19" s="33"/>
      <c r="B19" s="34"/>
      <c r="C19" s="35"/>
    </row>
    <row r="20" spans="1:5" ht="14.45" x14ac:dyDescent="0.3">
      <c r="A20" s="33"/>
      <c r="B20" s="104" t="s">
        <v>53</v>
      </c>
      <c r="C20" s="105"/>
    </row>
    <row r="21" spans="1:5" ht="14.45" x14ac:dyDescent="0.3">
      <c r="A21" s="33"/>
      <c r="B21" s="104" t="s">
        <v>54</v>
      </c>
      <c r="C21" s="105"/>
    </row>
    <row r="22" spans="1:5" ht="14.45" x14ac:dyDescent="0.3">
      <c r="A22" s="36"/>
      <c r="B22" s="37"/>
      <c r="C22" s="38"/>
    </row>
    <row r="23" spans="1:5" ht="14.45" x14ac:dyDescent="0.3">
      <c r="A23" s="39"/>
      <c r="B23" s="104" t="s">
        <v>105</v>
      </c>
      <c r="C23" s="105"/>
    </row>
    <row r="24" spans="1:5" ht="14.45" x14ac:dyDescent="0.3">
      <c r="A24" s="39"/>
      <c r="B24" s="40"/>
      <c r="C24" s="41"/>
    </row>
    <row r="25" spans="1:5" ht="14.45" x14ac:dyDescent="0.3">
      <c r="A25" s="39"/>
      <c r="B25" s="42"/>
      <c r="C25" s="41"/>
    </row>
    <row r="26" spans="1:5" ht="14.45" x14ac:dyDescent="0.3">
      <c r="A26" s="39"/>
      <c r="B26" s="19" t="s">
        <v>55</v>
      </c>
      <c r="C26" s="43">
        <f>C29+C31</f>
        <v>4036272.71</v>
      </c>
    </row>
    <row r="27" spans="1:5" ht="14.45" x14ac:dyDescent="0.3">
      <c r="A27" s="39"/>
      <c r="B27" s="19"/>
      <c r="C27" s="44"/>
    </row>
    <row r="28" spans="1:5" ht="14.45" x14ac:dyDescent="0.3">
      <c r="A28" s="39"/>
      <c r="B28" s="19" t="s">
        <v>56</v>
      </c>
      <c r="C28" s="44"/>
    </row>
    <row r="29" spans="1:5" ht="14.45" x14ac:dyDescent="0.3">
      <c r="A29" s="39"/>
      <c r="B29" s="19" t="s">
        <v>57</v>
      </c>
      <c r="C29" s="43">
        <v>3795773.3</v>
      </c>
    </row>
    <row r="30" spans="1:5" ht="14.45" x14ac:dyDescent="0.3">
      <c r="A30" s="39"/>
      <c r="B30" s="45"/>
      <c r="C30" s="44"/>
    </row>
    <row r="31" spans="1:5" ht="14.45" x14ac:dyDescent="0.3">
      <c r="A31" s="39"/>
      <c r="B31" s="45" t="s">
        <v>58</v>
      </c>
      <c r="C31" s="43">
        <v>240499.41</v>
      </c>
      <c r="E31" s="56"/>
    </row>
    <row r="32" spans="1:5" ht="14.45" x14ac:dyDescent="0.3">
      <c r="A32" s="39"/>
      <c r="B32" s="45"/>
      <c r="C32" s="46"/>
    </row>
    <row r="33" spans="1:5" ht="14.45" x14ac:dyDescent="0.3">
      <c r="A33" s="39"/>
      <c r="B33" s="45" t="s">
        <v>59</v>
      </c>
      <c r="C33" s="47"/>
    </row>
    <row r="34" spans="1:5" ht="14.45" x14ac:dyDescent="0.3">
      <c r="A34" s="39"/>
      <c r="B34" s="48"/>
      <c r="C34" s="49"/>
    </row>
    <row r="35" spans="1:5" ht="14.45" x14ac:dyDescent="0.3">
      <c r="A35" s="39"/>
      <c r="B35" s="50"/>
      <c r="C35" s="51"/>
    </row>
    <row r="36" spans="1:5" ht="14.45" x14ac:dyDescent="0.3">
      <c r="A36" s="39"/>
      <c r="B36" s="50"/>
      <c r="C36" s="51"/>
    </row>
    <row r="37" spans="1:5" ht="14.45" x14ac:dyDescent="0.3">
      <c r="A37" s="39"/>
      <c r="B37" s="52"/>
      <c r="C37" s="41"/>
    </row>
    <row r="38" spans="1:5" ht="14.45" x14ac:dyDescent="0.3">
      <c r="A38" s="39"/>
      <c r="B38" s="106" t="s">
        <v>60</v>
      </c>
      <c r="C38" s="107"/>
    </row>
    <row r="39" spans="1:5" ht="14.45" x14ac:dyDescent="0.3">
      <c r="A39" s="39"/>
      <c r="B39" s="52"/>
      <c r="C39" s="41"/>
    </row>
    <row r="40" spans="1:5" ht="14.45" x14ac:dyDescent="0.3">
      <c r="A40" s="39"/>
      <c r="B40" s="53" t="s">
        <v>41</v>
      </c>
      <c r="C40" s="83">
        <f>+'AGOSTO 2017'!F43+'AGOSTO 2017'!F44</f>
        <v>30780</v>
      </c>
    </row>
    <row r="41" spans="1:5" ht="14.45" x14ac:dyDescent="0.3">
      <c r="A41" s="39"/>
      <c r="B41" s="53" t="s">
        <v>61</v>
      </c>
      <c r="C41" s="83">
        <f>+'AGOSTO 2017'!F41+'AGOSTO 2017'!F42</f>
        <v>209719.41</v>
      </c>
    </row>
    <row r="42" spans="1:5" ht="14.45" x14ac:dyDescent="0.3">
      <c r="A42" s="39"/>
      <c r="B42" s="53" t="s">
        <v>62</v>
      </c>
      <c r="C42" s="83">
        <f>+'AGOSTO 2017'!F36+'AGOSTO 2017'!F37</f>
        <v>418209.10000000003</v>
      </c>
    </row>
    <row r="43" spans="1:5" ht="14.45" x14ac:dyDescent="0.3">
      <c r="A43" s="39"/>
      <c r="B43" s="53" t="s">
        <v>44</v>
      </c>
      <c r="C43" s="87">
        <f>+'AGOSTO 2017'!F33+'AGOSTO 2017'!F34+'AGOSTO 2017'!F35</f>
        <v>450188.56000000006</v>
      </c>
    </row>
    <row r="44" spans="1:5" ht="14.45" x14ac:dyDescent="0.3">
      <c r="A44" s="39"/>
      <c r="B44" s="53" t="s">
        <v>63</v>
      </c>
      <c r="C44" s="83">
        <f>+'AGOSTO 2017'!F10+'AGOSTO 2017'!F11+'AGOSTO 2017'!F12+'AGOSTO 2017'!F13+'AGOSTO 2017'!F14+'AGOSTO 2017'!F15+'AGOSTO 2017'!F16+'AGOSTO 2017'!F17+'AGOSTO 2017'!F18+'AGOSTO 2017'!F19+'AGOSTO 2017'!F20+'AGOSTO 2017'!F21+'AGOSTO 2017'!F22+'AGOSTO 2017'!F23+'AGOSTO 2017'!F24+'AGOSTO 2017'!F25+'AGOSTO 2017'!F26+'AGOSTO 2017'!F27+'AGOSTO 2017'!F28+'AGOSTO 2017'!F29+'AGOSTO 2017'!F30+'AGOSTO 2017'!F31+'AGOSTO 2017'!F32</f>
        <v>2654178.4300000002</v>
      </c>
    </row>
    <row r="45" spans="1:5" ht="14.45" x14ac:dyDescent="0.3">
      <c r="A45" s="39"/>
      <c r="B45" s="42"/>
      <c r="C45" s="58">
        <f>SUM(C40:C44)</f>
        <v>3763075.5</v>
      </c>
      <c r="E45" s="56"/>
    </row>
    <row r="46" spans="1:5" thickBot="1" x14ac:dyDescent="0.35">
      <c r="A46" s="54"/>
      <c r="B46" s="99" t="s">
        <v>64</v>
      </c>
      <c r="C46" s="100"/>
      <c r="E46" s="56"/>
    </row>
    <row r="47" spans="1:5" ht="15.6" x14ac:dyDescent="0.3">
      <c r="A47" s="1"/>
      <c r="B47" s="55"/>
    </row>
    <row r="48" spans="1:5" ht="14.45" x14ac:dyDescent="0.3">
      <c r="C48" s="56">
        <f>+C26-C45</f>
        <v>273197.20999999996</v>
      </c>
    </row>
  </sheetData>
  <mergeCells count="7">
    <mergeCell ref="B46:C46"/>
    <mergeCell ref="A16:C16"/>
    <mergeCell ref="A17:C17"/>
    <mergeCell ref="B20:C20"/>
    <mergeCell ref="B21:C21"/>
    <mergeCell ref="B23:C23"/>
    <mergeCell ref="B38:C3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AGOSTO 2017</vt:lpstr>
      <vt:lpstr>RESUMEN AGOSTO 2017</vt:lpstr>
      <vt:lpstr>'AGOSTO 2017'!Títulos_a_imprimir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cotabilidad</cp:lastModifiedBy>
  <cp:lastPrinted>2017-09-04T18:04:25Z</cp:lastPrinted>
  <dcterms:created xsi:type="dcterms:W3CDTF">2013-06-04T22:03:57Z</dcterms:created>
  <dcterms:modified xsi:type="dcterms:W3CDTF">2017-09-13T01:26:05Z</dcterms:modified>
</cp:coreProperties>
</file>