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480" windowHeight="7935" tabRatio="580"/>
  </bookViews>
  <sheets>
    <sheet name="SEPTIEMBRE 2017" sheetId="3" r:id="rId1"/>
    <sheet name="RESUMEN SEPTIEMBRE 2017" sheetId="4" r:id="rId2"/>
  </sheets>
  <definedNames>
    <definedName name="_xlnm.Print_Titles" localSheetId="0">'SEPTIEMBRE 2017'!$1:$9</definedName>
  </definedNames>
  <calcPr calcId="144525"/>
</workbook>
</file>

<file path=xl/calcChain.xml><?xml version="1.0" encoding="utf-8"?>
<calcChain xmlns="http://schemas.openxmlformats.org/spreadsheetml/2006/main">
  <c r="C44" i="4" l="1"/>
  <c r="C42" i="4"/>
  <c r="C41" i="4"/>
  <c r="C40" i="4"/>
  <c r="C31" i="4"/>
  <c r="C29" i="4"/>
  <c r="C26" i="4"/>
  <c r="F46" i="3" l="1"/>
  <c r="F54" i="3"/>
  <c r="F55" i="3" l="1"/>
  <c r="L43" i="3" l="1"/>
  <c r="C45" i="4" l="1"/>
  <c r="C48" i="4" s="1"/>
</calcChain>
</file>

<file path=xl/sharedStrings.xml><?xml version="1.0" encoding="utf-8"?>
<sst xmlns="http://schemas.openxmlformats.org/spreadsheetml/2006/main" count="222" uniqueCount="129">
  <si>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</si>
  <si>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</si>
  <si>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</si>
  <si>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</si>
  <si>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</si>
  <si>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</si>
  <si>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</si>
  <si>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</si>
  <si>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</si>
  <si>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</si>
  <si>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</si>
  <si>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</si>
  <si>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</si>
  <si>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</si>
  <si>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</si>
  <si>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</si>
  <si>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</si>
  <si>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</si>
  <si>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</si>
  <si>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PAGO FACTURA, POR CARGOS LOCALES Y DESCONSOLIDACION DE 25 PIEZAS DE GABINETES DE METAL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</si>
  <si>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</si>
  <si>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</si>
  <si>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</si>
  <si>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</si>
  <si>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</si>
  <si>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PAGO FACTURA ENERGIA ELECTRICA AL MES DE SEPTIEMBRE 2014</t>
  </si>
  <si>
    <t>PAGO FACTURA ENERGIA ELECTRICA AL MES DE OCTUBRE 2014</t>
  </si>
  <si>
    <t>PAGO FACTURA ENERGIA ELECTRICA AL MES DE OCTUBRE 2015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</si>
  <si>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</si>
  <si>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</si>
  <si>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</si>
  <si>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</si>
  <si>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</si>
  <si>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</si>
  <si>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</si>
  <si>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</si>
  <si>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</si>
  <si>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</si>
  <si>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</si>
  <si>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</si>
  <si>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</si>
  <si>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</si>
  <si>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</si>
  <si>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</si>
  <si>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</si>
  <si>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</si>
  <si>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</si>
  <si>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</si>
  <si>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</si>
  <si>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</si>
  <si>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PAGO FACTURA ENERGIA ELECTRICA AL MES DE ABRIL 2016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</si>
  <si>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</si>
  <si>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</si>
  <si>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</si>
  <si>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</si>
  <si>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</si>
  <si>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</si>
  <si>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</si>
  <si>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</si>
  <si>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</si>
  <si>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</si>
  <si>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</si>
  <si>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</si>
  <si>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</si>
  <si>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</si>
  <si>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</si>
  <si>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A010010011500000292</t>
  </si>
  <si>
    <t>PAGO FACTURA ENERGIA ELECTRICA AL MES DE ABRIL 2017</t>
  </si>
  <si>
    <t>A010010011500706024</t>
  </si>
  <si>
    <t>A010010011500706025</t>
  </si>
  <si>
    <t>A010010011500700620</t>
  </si>
  <si>
    <t>PAGO FACTURA ENERGIA ELECTRICA AL MES DE MARZO 2017</t>
  </si>
  <si>
    <t>A010010011500700611</t>
  </si>
  <si>
    <t>A01001001150000042</t>
  </si>
  <si>
    <t>YRIS MERCEDES CUEVAS</t>
  </si>
  <si>
    <t>PAGO FACTURA POR EL DISEÑO Y DIAGRAMACION DE LA REVISTA LISTA ROJA</t>
  </si>
  <si>
    <t>A01001001150000668</t>
  </si>
  <si>
    <t>EURONOVA AGRO IMPORT</t>
  </si>
  <si>
    <t>PAGO FACTURA POR LA COMPRA DE 12 CABEZOTES Y 17 ROLLOS DE HILO1.30 DE 5  LIB PARA LOS TRIMMERS HUSQVARNA</t>
  </si>
  <si>
    <t xml:space="preserve">RELACION DE FACTURAS PENDIENTES DE PAGO AL: 30 de Septiembre 2017 </t>
  </si>
  <si>
    <t>FECHA: 30/09/2017</t>
  </si>
  <si>
    <t>PAGO FACTURA ENERGIA ELECTRICA AL MES DE JULIO 2017</t>
  </si>
  <si>
    <t>A010010011500722381</t>
  </si>
  <si>
    <t>A010010011500722382</t>
  </si>
  <si>
    <t>PAGO FACTURA ENERGIA ELECTRICA AL MES DE AGOSTO 2017</t>
  </si>
  <si>
    <t>A010010011500727779</t>
  </si>
  <si>
    <t>A010010011500727778</t>
  </si>
  <si>
    <t>TOTAL A AGOSTO 2017</t>
  </si>
  <si>
    <t>TOTAL SEPTIEMBRE 2017</t>
  </si>
  <si>
    <t>A020010011500145266</t>
  </si>
  <si>
    <t>CAASD</t>
  </si>
  <si>
    <t>A020010011500145268</t>
  </si>
  <si>
    <t xml:space="preserve">PAGO POR EL SUMINISTRO DE AGUA POTABLE AL JARDIN, SEPTIEMBRE 2017 </t>
  </si>
  <si>
    <t>A020010011500145269</t>
  </si>
  <si>
    <t>A010010011501916355</t>
  </si>
  <si>
    <t>A010010011501916356</t>
  </si>
  <si>
    <t>A20010011500310283</t>
  </si>
  <si>
    <t>COMPAÑÍA DOMINICANA DE TELEFONOS</t>
  </si>
  <si>
    <t>PAGO FACTURA POR EL SERVICIO DE TELEONO, INTERNET, FAX Y PUBLICIDAD, SEPTIEMBRE 2017</t>
  </si>
  <si>
    <t>A020010011500310311</t>
  </si>
  <si>
    <t>PAGO FACTURA DEL SERVICIO PLAN FLOTILLAS E INTERNET, SEPTIEMBRE 2017</t>
  </si>
  <si>
    <t>PAGO FACTURA DEL SERVICIO PLAN FLOTILLAS E INTERNET, AGOSTO 2017</t>
  </si>
  <si>
    <t>A020010011500309091</t>
  </si>
  <si>
    <t>A010010011500070637</t>
  </si>
  <si>
    <t>FV-02-1963295</t>
  </si>
  <si>
    <t>AGUA CRYSTAL</t>
  </si>
  <si>
    <t>FV-02-196619</t>
  </si>
  <si>
    <t>PAGO POR EL CONSUMO DE 69 BOTELLONES DE AGUA PARA USO EN LA INSTITUCION</t>
  </si>
  <si>
    <t>PAGO POR EL CONSUMO DE 77 BOTELLONES DE AGUA PARA USO EN LA INSTITUCION</t>
  </si>
  <si>
    <t>FV-02-1969065</t>
  </si>
  <si>
    <t>A010010011500070965</t>
  </si>
  <si>
    <t>A010010011500070836</t>
  </si>
  <si>
    <t>PAGO POR EL CONSUMO DE 74 BOTELLONES DE AGUA PARA USO EN LA INSTITUCION</t>
  </si>
  <si>
    <t>PAGO POR EL CONSUMO DE 79 BOTELLONES DE AGUA PARA USO EN LA INSTITUCION</t>
  </si>
  <si>
    <t>PAGO POR EL CONSUMO DE 37 BOTELLONES DE AGUA PARA USO EN LA INSTITUCION</t>
  </si>
  <si>
    <t>A010010011500071286</t>
  </si>
  <si>
    <t>A010010011500071105</t>
  </si>
  <si>
    <t>FV-02-1971898</t>
  </si>
  <si>
    <t>FV-02-1975065</t>
  </si>
  <si>
    <t>A010010011500003058</t>
  </si>
  <si>
    <t>SUPLIDORA RENMA</t>
  </si>
  <si>
    <t>PAGO FACTURA POR LA COMPRA DE SUMINISTROS DE OFICINA PARA SER UTILIZADOS EN DIFERENTES DEPTO</t>
  </si>
  <si>
    <t>A010010011500004683</t>
  </si>
  <si>
    <t>F &amp; G OFFICE SOLUTION</t>
  </si>
  <si>
    <t xml:space="preserve">PAGO FACTURA POR LA COMPRA DE MATERIALES DE OFICINA PARA SER UTILIZADOS EN LA INSTITUCION </t>
  </si>
  <si>
    <t>A010010011500679577</t>
  </si>
  <si>
    <t>PAGO FACTURA ENERGIA ELECTRICA AL MES DE NOVIEMBRE 2016</t>
  </si>
  <si>
    <t>A010010011500679617</t>
  </si>
  <si>
    <r>
      <t>CUENTAS POR PAGAR CORTADAS AL</t>
    </r>
    <r>
      <rPr>
        <b/>
        <sz val="11"/>
        <color theme="1"/>
        <rFont val="Calibri"/>
        <family val="2"/>
        <scheme val="minor"/>
      </rPr>
      <t>: 30/09/2017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</si>
</sst>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5" fillId="0" borderId="0" xfId="0" applyFont="1" applyBorder="1"/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14" fillId="0" borderId="7" xfId="0" applyFont="1" applyBorder="1" applyAlignment="1">
      <alignment horizontal="center"/>
    </xf>
    <xf numFmtId="0" fontId="14" fillId="0" borderId="0" xfId="0" applyFont="1" applyBorder="1"/>
    <xf numFmtId="0" fontId="14" fillId="0" borderId="8" xfId="0" applyFont="1" applyBorder="1"/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8" xfId="0" applyFont="1" applyBorder="1"/>
    <xf numFmtId="0" fontId="4" fillId="0" borderId="0" xfId="0" applyFont="1" applyBorder="1"/>
    <xf numFmtId="43" fontId="5" fillId="0" borderId="9" xfId="3" applyFont="1" applyBorder="1" applyAlignment="1">
      <alignment horizontal="left"/>
    </xf>
    <xf numFmtId="43" fontId="5" fillId="0" borderId="8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8" xfId="0" applyFont="1" applyBorder="1"/>
    <xf numFmtId="0" fontId="15" fillId="0" borderId="8" xfId="0" applyFont="1" applyBorder="1"/>
    <xf numFmtId="0" fontId="5" fillId="0" borderId="10" xfId="0" applyFont="1" applyBorder="1" applyAlignment="1">
      <alignment horizontal="justify"/>
    </xf>
    <xf numFmtId="0" fontId="15" fillId="0" borderId="9" xfId="0" applyFont="1" applyBorder="1"/>
    <xf numFmtId="0" fontId="5" fillId="0" borderId="3" xfId="0" applyFont="1" applyBorder="1" applyAlignment="1">
      <alignment horizontal="justify"/>
    </xf>
    <xf numFmtId="0" fontId="15" fillId="0" borderId="11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0" fillId="0" borderId="0" xfId="0" applyNumberFormat="1"/>
    <xf numFmtId="0" fontId="4" fillId="0" borderId="1" xfId="0" applyFont="1" applyFill="1" applyBorder="1" applyAlignment="1">
      <alignment horizontal="center" wrapText="1"/>
    </xf>
    <xf numFmtId="43" fontId="5" fillId="0" borderId="8" xfId="3" applyFont="1" applyFill="1" applyBorder="1"/>
    <xf numFmtId="4" fontId="4" fillId="0" borderId="1" xfId="3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5" fillId="3" borderId="15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4" fontId="4" fillId="0" borderId="15" xfId="3" applyNumberFormat="1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left" vertical="center" wrapText="1"/>
    </xf>
    <xf numFmtId="43" fontId="4" fillId="0" borderId="8" xfId="3" applyFont="1" applyFill="1" applyBorder="1"/>
    <xf numFmtId="4" fontId="0" fillId="0" borderId="0" xfId="0" applyNumberFormat="1" applyFill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topLeftCell="D8" zoomScale="78" zoomScaleNormal="78" workbookViewId="0">
      <selection activeCell="E64" sqref="E64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2.9" x14ac:dyDescent="0.4">
      <c r="A1" s="59"/>
      <c r="B1" s="95" t="s">
        <v>0</v>
      </c>
      <c r="C1" s="95"/>
      <c r="D1" s="95"/>
      <c r="E1" s="95"/>
      <c r="F1" s="95"/>
      <c r="G1" s="95"/>
      <c r="H1" s="59"/>
      <c r="I1" s="59"/>
      <c r="J1" s="59"/>
      <c r="K1" s="59"/>
    </row>
    <row r="2" spans="1:11" ht="15.6" x14ac:dyDescent="0.3">
      <c r="A2" s="59"/>
      <c r="B2" s="96" t="s">
        <v>6</v>
      </c>
      <c r="C2" s="96"/>
      <c r="D2" s="96"/>
      <c r="E2" s="96"/>
      <c r="F2" s="96"/>
      <c r="G2" s="96"/>
      <c r="H2" s="59"/>
      <c r="I2" s="59"/>
      <c r="J2" s="59"/>
      <c r="K2" s="59"/>
    </row>
    <row r="3" spans="1:11" ht="15.6" x14ac:dyDescent="0.3">
      <c r="A3" s="59"/>
      <c r="B3" s="96" t="s">
        <v>79</v>
      </c>
      <c r="C3" s="96"/>
      <c r="D3" s="96"/>
      <c r="E3" s="96"/>
      <c r="F3" s="96"/>
      <c r="G3" s="96"/>
      <c r="H3" s="59"/>
      <c r="I3" s="59"/>
      <c r="J3" s="59"/>
      <c r="K3" s="59"/>
    </row>
    <row r="4" spans="1:11" ht="15.6" x14ac:dyDescent="0.3">
      <c r="A4" s="59"/>
      <c r="B4" s="60"/>
      <c r="C4" s="59"/>
      <c r="D4" s="96" t="s">
        <v>13</v>
      </c>
      <c r="E4" s="96"/>
      <c r="F4" s="96"/>
      <c r="G4" s="59"/>
      <c r="H4" s="59"/>
      <c r="I4" s="59"/>
      <c r="J4" s="59"/>
      <c r="K4" s="59"/>
    </row>
    <row r="5" spans="1:11" ht="15.6" x14ac:dyDescent="0.3">
      <c r="A5" s="59"/>
      <c r="B5" s="98"/>
      <c r="C5" s="98"/>
      <c r="D5" s="98"/>
      <c r="E5" s="71"/>
      <c r="F5" s="71"/>
      <c r="G5" s="59"/>
      <c r="H5" s="59"/>
      <c r="I5" s="59"/>
      <c r="J5" s="59"/>
      <c r="K5" s="59"/>
    </row>
    <row r="6" spans="1:11" ht="14.45" x14ac:dyDescent="0.3">
      <c r="A6" s="59"/>
      <c r="B6" s="72" t="s">
        <v>9</v>
      </c>
      <c r="C6" s="73"/>
      <c r="D6" s="59"/>
      <c r="E6" s="59"/>
      <c r="F6" s="59"/>
      <c r="G6" s="97" t="s">
        <v>80</v>
      </c>
      <c r="H6" s="97"/>
      <c r="I6" s="59"/>
      <c r="J6" s="59"/>
      <c r="K6" s="59"/>
    </row>
    <row r="7" spans="1:11" ht="14.45" x14ac:dyDescent="0.3">
      <c r="A7" s="59"/>
      <c r="B7" s="72"/>
      <c r="C7" s="73"/>
      <c r="D7" s="59"/>
      <c r="E7" s="59"/>
      <c r="F7" s="59"/>
      <c r="G7" s="74"/>
      <c r="H7" s="74"/>
      <c r="I7" s="59"/>
      <c r="J7" s="59"/>
      <c r="K7" s="59"/>
    </row>
    <row r="8" spans="1:11" s="61" customFormat="1" ht="14.45" x14ac:dyDescent="0.3">
      <c r="A8" s="59"/>
      <c r="B8" s="60"/>
      <c r="C8" s="59"/>
      <c r="D8" s="59"/>
      <c r="E8" s="59"/>
      <c r="F8" s="59"/>
      <c r="G8" s="59"/>
      <c r="H8" s="59"/>
      <c r="I8" s="59"/>
      <c r="J8" s="59"/>
      <c r="K8" s="59"/>
    </row>
    <row r="9" spans="1:11" s="66" customFormat="1" ht="30" customHeight="1" x14ac:dyDescent="0.3">
      <c r="A9" s="62" t="s">
        <v>47</v>
      </c>
      <c r="B9" s="62" t="s">
        <v>47</v>
      </c>
      <c r="C9" s="63" t="s">
        <v>8</v>
      </c>
      <c r="D9" s="63" t="s">
        <v>1</v>
      </c>
      <c r="E9" s="63" t="s">
        <v>2</v>
      </c>
      <c r="F9" s="63" t="s">
        <v>3</v>
      </c>
      <c r="G9" s="64" t="s">
        <v>41</v>
      </c>
      <c r="H9" s="64" t="s">
        <v>42</v>
      </c>
      <c r="I9" s="64" t="s">
        <v>43</v>
      </c>
      <c r="J9" s="64" t="s">
        <v>44</v>
      </c>
      <c r="K9" s="65" t="s">
        <v>45</v>
      </c>
    </row>
    <row r="10" spans="1:11" s="61" customFormat="1" ht="27.6" x14ac:dyDescent="0.3">
      <c r="A10" s="15"/>
      <c r="B10" s="8" t="s">
        <v>28</v>
      </c>
      <c r="C10" s="10" t="s">
        <v>30</v>
      </c>
      <c r="D10" s="67" t="s">
        <v>14</v>
      </c>
      <c r="E10" s="7" t="s">
        <v>15</v>
      </c>
      <c r="F10" s="9">
        <v>17500</v>
      </c>
      <c r="G10" s="19"/>
      <c r="H10" s="19"/>
      <c r="I10" s="19"/>
      <c r="J10" s="19"/>
      <c r="K10" s="19" t="s">
        <v>46</v>
      </c>
    </row>
    <row r="11" spans="1:11" s="61" customFormat="1" ht="27.6" x14ac:dyDescent="0.3">
      <c r="A11" s="15"/>
      <c r="B11" s="8" t="s">
        <v>28</v>
      </c>
      <c r="C11" s="10">
        <v>39183</v>
      </c>
      <c r="D11" s="67" t="s">
        <v>14</v>
      </c>
      <c r="E11" s="7" t="s">
        <v>15</v>
      </c>
      <c r="F11" s="9">
        <v>13050</v>
      </c>
      <c r="G11" s="19"/>
      <c r="H11" s="19"/>
      <c r="I11" s="19"/>
      <c r="J11" s="19"/>
      <c r="K11" s="19" t="s">
        <v>46</v>
      </c>
    </row>
    <row r="12" spans="1:11" s="61" customFormat="1" ht="27.6" x14ac:dyDescent="0.3">
      <c r="A12" s="15"/>
      <c r="B12" s="8" t="s">
        <v>29</v>
      </c>
      <c r="C12" s="10" t="s">
        <v>31</v>
      </c>
      <c r="D12" s="67" t="s">
        <v>16</v>
      </c>
      <c r="E12" s="7" t="s">
        <v>15</v>
      </c>
      <c r="F12" s="9">
        <v>2850</v>
      </c>
      <c r="G12" s="19"/>
      <c r="H12" s="19"/>
      <c r="I12" s="19"/>
      <c r="J12" s="19"/>
      <c r="K12" s="19" t="s">
        <v>46</v>
      </c>
    </row>
    <row r="13" spans="1:11" s="61" customFormat="1" ht="27.6" x14ac:dyDescent="0.3">
      <c r="A13" s="15"/>
      <c r="B13" s="8">
        <v>22</v>
      </c>
      <c r="C13" s="10">
        <v>40644</v>
      </c>
      <c r="D13" s="67" t="s">
        <v>17</v>
      </c>
      <c r="E13" s="7" t="s">
        <v>15</v>
      </c>
      <c r="F13" s="9">
        <v>5250</v>
      </c>
      <c r="G13" s="19"/>
      <c r="H13" s="19"/>
      <c r="I13" s="19"/>
      <c r="J13" s="19"/>
      <c r="K13" s="19" t="s">
        <v>46</v>
      </c>
    </row>
    <row r="14" spans="1:11" s="61" customFormat="1" ht="27.6" x14ac:dyDescent="0.3">
      <c r="A14" s="15" t="s">
        <v>40</v>
      </c>
      <c r="B14" s="8">
        <v>700</v>
      </c>
      <c r="C14" s="10">
        <v>41352</v>
      </c>
      <c r="D14" s="7" t="s">
        <v>18</v>
      </c>
      <c r="E14" s="7" t="s">
        <v>19</v>
      </c>
      <c r="F14" s="9">
        <v>32746.87</v>
      </c>
      <c r="G14" s="20"/>
      <c r="H14" s="20"/>
      <c r="I14" s="20"/>
      <c r="J14" s="20"/>
      <c r="K14" s="20" t="s">
        <v>46</v>
      </c>
    </row>
    <row r="15" spans="1:11" s="61" customFormat="1" ht="14.45" x14ac:dyDescent="0.3">
      <c r="A15" s="15" t="s">
        <v>39</v>
      </c>
      <c r="B15" s="8">
        <v>2211</v>
      </c>
      <c r="C15" s="10">
        <v>41813</v>
      </c>
      <c r="D15" s="67" t="s">
        <v>20</v>
      </c>
      <c r="E15" s="7" t="s">
        <v>21</v>
      </c>
      <c r="F15" s="9">
        <v>3248</v>
      </c>
      <c r="G15" s="19"/>
      <c r="H15" s="20"/>
      <c r="I15" s="20"/>
      <c r="J15" s="19"/>
      <c r="K15" s="19" t="s">
        <v>46</v>
      </c>
    </row>
    <row r="16" spans="1:11" s="61" customFormat="1" ht="27.6" x14ac:dyDescent="0.3">
      <c r="A16" s="15" t="s">
        <v>37</v>
      </c>
      <c r="B16" s="14">
        <v>600329618989</v>
      </c>
      <c r="C16" s="10" t="s">
        <v>32</v>
      </c>
      <c r="D16" s="70" t="s">
        <v>24</v>
      </c>
      <c r="E16" s="7" t="s">
        <v>25</v>
      </c>
      <c r="F16" s="9">
        <v>384483.13</v>
      </c>
      <c r="G16" s="20"/>
      <c r="H16" s="20"/>
      <c r="I16" s="20"/>
      <c r="J16" s="20"/>
      <c r="K16" s="20" t="s">
        <v>46</v>
      </c>
    </row>
    <row r="17" spans="1:12" s="61" customFormat="1" ht="27.6" x14ac:dyDescent="0.3">
      <c r="A17" s="15" t="s">
        <v>38</v>
      </c>
      <c r="B17" s="14">
        <v>600918516501</v>
      </c>
      <c r="C17" s="10" t="s">
        <v>32</v>
      </c>
      <c r="D17" s="70" t="s">
        <v>24</v>
      </c>
      <c r="E17" s="7" t="s">
        <v>25</v>
      </c>
      <c r="F17" s="9">
        <v>9980.0400000000009</v>
      </c>
      <c r="G17" s="20"/>
      <c r="H17" s="20"/>
      <c r="I17" s="20"/>
      <c r="J17" s="20"/>
      <c r="K17" s="20" t="s">
        <v>46</v>
      </c>
    </row>
    <row r="18" spans="1:12" s="61" customFormat="1" ht="27.6" x14ac:dyDescent="0.3">
      <c r="A18" s="15" t="s">
        <v>34</v>
      </c>
      <c r="B18" s="14">
        <v>600329619408</v>
      </c>
      <c r="C18" s="10">
        <v>41943</v>
      </c>
      <c r="D18" s="70" t="s">
        <v>24</v>
      </c>
      <c r="E18" s="7" t="s">
        <v>26</v>
      </c>
      <c r="F18" s="9">
        <v>379797.13</v>
      </c>
      <c r="G18" s="20"/>
      <c r="H18" s="20"/>
      <c r="I18" s="20"/>
      <c r="J18" s="20"/>
      <c r="K18" s="20" t="s">
        <v>46</v>
      </c>
    </row>
    <row r="19" spans="1:12" s="61" customFormat="1" ht="27.6" x14ac:dyDescent="0.3">
      <c r="A19" s="15" t="s">
        <v>35</v>
      </c>
      <c r="B19" s="14">
        <v>600918516795</v>
      </c>
      <c r="C19" s="10">
        <v>41943</v>
      </c>
      <c r="D19" s="70" t="s">
        <v>24</v>
      </c>
      <c r="E19" s="7" t="s">
        <v>26</v>
      </c>
      <c r="F19" s="9">
        <v>7168.44</v>
      </c>
      <c r="G19" s="20"/>
      <c r="H19" s="20"/>
      <c r="I19" s="20"/>
      <c r="J19" s="20"/>
      <c r="K19" s="20" t="s">
        <v>46</v>
      </c>
    </row>
    <row r="20" spans="1:12" s="61" customFormat="1" ht="27.6" x14ac:dyDescent="0.3">
      <c r="A20" s="21" t="s">
        <v>36</v>
      </c>
      <c r="B20" s="14">
        <v>600329621150</v>
      </c>
      <c r="C20" s="10">
        <v>42308</v>
      </c>
      <c r="D20" s="70" t="s">
        <v>24</v>
      </c>
      <c r="E20" s="7" t="s">
        <v>27</v>
      </c>
      <c r="F20" s="9">
        <v>112688.02</v>
      </c>
      <c r="G20" s="16"/>
      <c r="H20" s="16"/>
      <c r="I20" s="16"/>
      <c r="J20" s="16"/>
      <c r="K20" s="16" t="s">
        <v>46</v>
      </c>
    </row>
    <row r="21" spans="1:12" s="61" customFormat="1" ht="27.6" x14ac:dyDescent="0.3">
      <c r="A21" s="21" t="s">
        <v>33</v>
      </c>
      <c r="B21" s="14">
        <v>600918518395</v>
      </c>
      <c r="C21" s="10">
        <v>42308</v>
      </c>
      <c r="D21" s="70" t="s">
        <v>24</v>
      </c>
      <c r="E21" s="7" t="s">
        <v>27</v>
      </c>
      <c r="F21" s="9">
        <v>12300.19</v>
      </c>
      <c r="G21" s="16"/>
      <c r="H21" s="16"/>
      <c r="I21" s="16"/>
      <c r="J21" s="16"/>
      <c r="K21" s="16" t="s">
        <v>46</v>
      </c>
    </row>
    <row r="22" spans="1:12" s="61" customFormat="1" ht="27.6" x14ac:dyDescent="0.3">
      <c r="A22" s="21" t="s">
        <v>65</v>
      </c>
      <c r="B22" s="14">
        <v>600918518487</v>
      </c>
      <c r="C22" s="10">
        <v>42308</v>
      </c>
      <c r="D22" s="70" t="s">
        <v>24</v>
      </c>
      <c r="E22" s="7" t="s">
        <v>27</v>
      </c>
      <c r="F22" s="9">
        <v>11213.04</v>
      </c>
      <c r="G22" s="16"/>
      <c r="H22" s="16"/>
      <c r="I22" s="16"/>
      <c r="J22" s="16"/>
      <c r="K22" s="16" t="s">
        <v>46</v>
      </c>
    </row>
    <row r="23" spans="1:12" s="61" customFormat="1" ht="27.6" x14ac:dyDescent="0.3">
      <c r="A23" s="15" t="s">
        <v>48</v>
      </c>
      <c r="B23" s="14">
        <v>600329622042</v>
      </c>
      <c r="C23" s="10">
        <v>42490</v>
      </c>
      <c r="D23" s="70" t="s">
        <v>24</v>
      </c>
      <c r="E23" s="7" t="s">
        <v>50</v>
      </c>
      <c r="F23" s="9">
        <v>357905.79</v>
      </c>
      <c r="G23" s="16"/>
      <c r="H23" s="16"/>
      <c r="I23" s="16"/>
      <c r="J23" s="16"/>
      <c r="K23" s="16" t="s">
        <v>51</v>
      </c>
    </row>
    <row r="24" spans="1:12" s="61" customFormat="1" ht="27.6" x14ac:dyDescent="0.3">
      <c r="A24" s="15" t="s">
        <v>49</v>
      </c>
      <c r="B24" s="14">
        <v>600918519017</v>
      </c>
      <c r="C24" s="10">
        <v>42490</v>
      </c>
      <c r="D24" s="70" t="s">
        <v>24</v>
      </c>
      <c r="E24" s="7" t="s">
        <v>50</v>
      </c>
      <c r="F24" s="9">
        <v>8714.7900000000009</v>
      </c>
      <c r="G24" s="16"/>
      <c r="H24" s="16"/>
      <c r="I24" s="16"/>
      <c r="J24" s="16"/>
      <c r="K24" s="16" t="s">
        <v>51</v>
      </c>
    </row>
    <row r="25" spans="1:12" s="61" customFormat="1" ht="27.6" x14ac:dyDescent="0.3">
      <c r="A25" s="14" t="s">
        <v>125</v>
      </c>
      <c r="B25" s="14">
        <v>600918519733</v>
      </c>
      <c r="C25" s="10">
        <v>42704</v>
      </c>
      <c r="D25" s="70" t="s">
        <v>24</v>
      </c>
      <c r="E25" s="7" t="s">
        <v>126</v>
      </c>
      <c r="F25" s="9">
        <v>6526.95</v>
      </c>
      <c r="G25" s="16"/>
      <c r="H25" s="16"/>
      <c r="I25" s="16"/>
      <c r="J25" s="16"/>
      <c r="K25" s="16" t="s">
        <v>46</v>
      </c>
    </row>
    <row r="26" spans="1:12" s="61" customFormat="1" ht="30" x14ac:dyDescent="0.25">
      <c r="A26" s="14" t="s">
        <v>127</v>
      </c>
      <c r="B26" s="14">
        <v>600329622785</v>
      </c>
      <c r="C26" s="10">
        <v>42704</v>
      </c>
      <c r="D26" s="70" t="s">
        <v>24</v>
      </c>
      <c r="E26" s="7" t="s">
        <v>126</v>
      </c>
      <c r="F26" s="9">
        <v>390291</v>
      </c>
      <c r="G26" s="16"/>
      <c r="H26" s="16"/>
      <c r="I26" s="16"/>
      <c r="J26" s="16"/>
      <c r="K26" s="16" t="s">
        <v>46</v>
      </c>
    </row>
    <row r="27" spans="1:12" ht="30" x14ac:dyDescent="0.25">
      <c r="A27" s="24" t="s">
        <v>66</v>
      </c>
      <c r="B27" s="8">
        <v>11653</v>
      </c>
      <c r="C27" s="10">
        <v>42717</v>
      </c>
      <c r="D27" s="70" t="s">
        <v>22</v>
      </c>
      <c r="E27" s="7" t="s">
        <v>23</v>
      </c>
      <c r="F27" s="9">
        <v>99000</v>
      </c>
      <c r="G27" s="16"/>
      <c r="H27" s="16"/>
      <c r="I27" s="16"/>
      <c r="J27" s="16"/>
      <c r="K27" s="16" t="s">
        <v>51</v>
      </c>
    </row>
    <row r="28" spans="1:12" ht="30" x14ac:dyDescent="0.25">
      <c r="A28" s="20" t="s">
        <v>73</v>
      </c>
      <c r="B28" s="20">
        <v>42</v>
      </c>
      <c r="C28" s="24">
        <v>42823</v>
      </c>
      <c r="D28" s="56" t="s">
        <v>74</v>
      </c>
      <c r="E28" s="7" t="s">
        <v>75</v>
      </c>
      <c r="F28" s="58">
        <v>22302</v>
      </c>
      <c r="G28" s="16"/>
      <c r="H28" s="16"/>
      <c r="I28" s="16"/>
      <c r="J28" s="16"/>
      <c r="K28" s="16" t="s">
        <v>51</v>
      </c>
    </row>
    <row r="29" spans="1:12" ht="30" x14ac:dyDescent="0.25">
      <c r="A29" s="20" t="s">
        <v>70</v>
      </c>
      <c r="B29" s="68">
        <v>600329623112</v>
      </c>
      <c r="C29" s="24">
        <v>42825</v>
      </c>
      <c r="D29" s="70" t="s">
        <v>24</v>
      </c>
      <c r="E29" s="7" t="s">
        <v>71</v>
      </c>
      <c r="F29" s="58">
        <v>356302.05</v>
      </c>
      <c r="G29" s="16"/>
      <c r="H29" s="69"/>
      <c r="I29" s="69"/>
      <c r="J29" s="16"/>
      <c r="K29" s="16" t="s">
        <v>46</v>
      </c>
    </row>
    <row r="30" spans="1:12" ht="30" x14ac:dyDescent="0.25">
      <c r="A30" s="20" t="s">
        <v>72</v>
      </c>
      <c r="B30" s="68">
        <v>600918520213</v>
      </c>
      <c r="C30" s="24">
        <v>42825</v>
      </c>
      <c r="D30" s="56" t="s">
        <v>24</v>
      </c>
      <c r="E30" s="7" t="s">
        <v>71</v>
      </c>
      <c r="F30" s="58">
        <v>6468.63</v>
      </c>
      <c r="G30" s="16"/>
      <c r="H30" s="16"/>
      <c r="I30" s="16"/>
      <c r="J30" s="16"/>
      <c r="K30" s="16" t="s">
        <v>46</v>
      </c>
    </row>
    <row r="31" spans="1:12" ht="30" x14ac:dyDescent="0.25">
      <c r="A31" s="20" t="s">
        <v>68</v>
      </c>
      <c r="B31" s="68">
        <v>600329623202</v>
      </c>
      <c r="C31" s="24">
        <v>42855</v>
      </c>
      <c r="D31" s="70" t="s">
        <v>24</v>
      </c>
      <c r="E31" s="7" t="s">
        <v>67</v>
      </c>
      <c r="F31" s="58">
        <v>401931.76</v>
      </c>
      <c r="G31" s="16"/>
      <c r="H31" s="16"/>
      <c r="I31" s="16"/>
      <c r="J31" s="16"/>
      <c r="K31" s="16" t="s">
        <v>46</v>
      </c>
    </row>
    <row r="32" spans="1:12" ht="30" x14ac:dyDescent="0.25">
      <c r="A32" s="20" t="s">
        <v>69</v>
      </c>
      <c r="B32" s="68">
        <v>600918520306</v>
      </c>
      <c r="C32" s="24">
        <v>42855</v>
      </c>
      <c r="D32" s="56" t="s">
        <v>24</v>
      </c>
      <c r="E32" s="7" t="s">
        <v>67</v>
      </c>
      <c r="F32" s="58">
        <v>12460.6</v>
      </c>
      <c r="G32" s="16"/>
      <c r="H32" s="16"/>
      <c r="I32" s="16"/>
      <c r="J32" s="16"/>
      <c r="K32" s="16" t="s">
        <v>46</v>
      </c>
      <c r="L32" s="17"/>
    </row>
    <row r="33" spans="1:12" ht="45" x14ac:dyDescent="0.25">
      <c r="A33" s="20" t="s">
        <v>76</v>
      </c>
      <c r="B33" s="20">
        <v>51601</v>
      </c>
      <c r="C33" s="24">
        <v>42873</v>
      </c>
      <c r="D33" s="56" t="s">
        <v>77</v>
      </c>
      <c r="E33" s="25" t="s">
        <v>78</v>
      </c>
      <c r="F33" s="58">
        <v>59177</v>
      </c>
      <c r="G33" s="16"/>
      <c r="H33" s="69"/>
      <c r="I33" s="16"/>
      <c r="J33" s="16"/>
      <c r="K33" s="16" t="s">
        <v>46</v>
      </c>
      <c r="L33" s="17"/>
    </row>
    <row r="34" spans="1:12" ht="30" x14ac:dyDescent="0.25">
      <c r="A34" s="20" t="s">
        <v>82</v>
      </c>
      <c r="B34" s="68">
        <v>600329623581</v>
      </c>
      <c r="C34" s="24">
        <v>42947</v>
      </c>
      <c r="D34" s="70" t="s">
        <v>24</v>
      </c>
      <c r="E34" s="7" t="s">
        <v>81</v>
      </c>
      <c r="F34" s="58">
        <v>430965.87</v>
      </c>
      <c r="G34" s="16"/>
      <c r="H34" s="16"/>
      <c r="I34" s="16" t="s">
        <v>46</v>
      </c>
      <c r="J34" s="16"/>
      <c r="K34" s="16"/>
    </row>
    <row r="35" spans="1:12" ht="30" x14ac:dyDescent="0.25">
      <c r="A35" s="20" t="s">
        <v>83</v>
      </c>
      <c r="B35" s="68">
        <v>600918520686</v>
      </c>
      <c r="C35" s="24">
        <v>42947</v>
      </c>
      <c r="D35" s="56" t="s">
        <v>24</v>
      </c>
      <c r="E35" s="7" t="s">
        <v>81</v>
      </c>
      <c r="F35" s="58">
        <v>9317.7199999999993</v>
      </c>
      <c r="G35" s="16"/>
      <c r="H35" s="16"/>
      <c r="I35" s="16" t="s">
        <v>46</v>
      </c>
      <c r="J35" s="16"/>
      <c r="K35" s="16"/>
      <c r="L35" s="17"/>
    </row>
    <row r="36" spans="1:12" ht="30" x14ac:dyDescent="0.25">
      <c r="A36" s="20" t="s">
        <v>103</v>
      </c>
      <c r="B36" s="68" t="s">
        <v>104</v>
      </c>
      <c r="C36" s="24">
        <v>42949</v>
      </c>
      <c r="D36" s="56" t="s">
        <v>105</v>
      </c>
      <c r="E36" s="7" t="s">
        <v>108</v>
      </c>
      <c r="F36" s="58">
        <v>3465</v>
      </c>
      <c r="G36" s="16"/>
      <c r="H36" s="16" t="s">
        <v>46</v>
      </c>
      <c r="I36" s="16"/>
      <c r="J36" s="16"/>
      <c r="K36" s="16"/>
      <c r="L36" s="17"/>
    </row>
    <row r="37" spans="1:12" ht="30" x14ac:dyDescent="0.25">
      <c r="A37" s="20" t="s">
        <v>111</v>
      </c>
      <c r="B37" s="68" t="s">
        <v>106</v>
      </c>
      <c r="C37" s="24">
        <v>42956</v>
      </c>
      <c r="D37" s="56" t="s">
        <v>105</v>
      </c>
      <c r="E37" s="7" t="s">
        <v>107</v>
      </c>
      <c r="F37" s="58">
        <v>3105</v>
      </c>
      <c r="G37" s="16"/>
      <c r="H37" s="16" t="s">
        <v>46</v>
      </c>
      <c r="I37" s="16"/>
      <c r="J37" s="16"/>
      <c r="K37" s="16"/>
      <c r="L37" s="17"/>
    </row>
    <row r="38" spans="1:12" ht="30" x14ac:dyDescent="0.25">
      <c r="A38" s="20" t="s">
        <v>110</v>
      </c>
      <c r="B38" s="68" t="s">
        <v>109</v>
      </c>
      <c r="C38" s="24">
        <v>42962</v>
      </c>
      <c r="D38" s="56" t="s">
        <v>105</v>
      </c>
      <c r="E38" s="7" t="s">
        <v>114</v>
      </c>
      <c r="F38" s="58">
        <v>1665</v>
      </c>
      <c r="G38" s="16"/>
      <c r="H38" s="16" t="s">
        <v>46</v>
      </c>
      <c r="I38" s="16"/>
      <c r="J38" s="16"/>
      <c r="K38" s="16"/>
      <c r="L38" s="17"/>
    </row>
    <row r="39" spans="1:12" ht="30" x14ac:dyDescent="0.25">
      <c r="A39" s="20" t="s">
        <v>116</v>
      </c>
      <c r="B39" s="68" t="s">
        <v>117</v>
      </c>
      <c r="C39" s="24">
        <v>42969</v>
      </c>
      <c r="D39" s="56" t="s">
        <v>105</v>
      </c>
      <c r="E39" s="7" t="s">
        <v>112</v>
      </c>
      <c r="F39" s="58">
        <v>3330</v>
      </c>
      <c r="G39" s="16"/>
      <c r="H39" s="16" t="s">
        <v>46</v>
      </c>
      <c r="I39" s="16"/>
      <c r="J39" s="16"/>
      <c r="K39" s="16"/>
      <c r="L39" s="17"/>
    </row>
    <row r="40" spans="1:12" ht="30" x14ac:dyDescent="0.25">
      <c r="A40" s="20" t="s">
        <v>122</v>
      </c>
      <c r="B40" s="68">
        <v>18707</v>
      </c>
      <c r="C40" s="24">
        <v>42971</v>
      </c>
      <c r="D40" s="56" t="s">
        <v>123</v>
      </c>
      <c r="E40" s="7" t="s">
        <v>124</v>
      </c>
      <c r="F40" s="58">
        <v>85515.19</v>
      </c>
      <c r="G40" s="16"/>
      <c r="H40" s="16" t="s">
        <v>46</v>
      </c>
      <c r="I40" s="16"/>
      <c r="J40" s="16"/>
      <c r="K40" s="16"/>
      <c r="L40" s="17"/>
    </row>
    <row r="41" spans="1:12" ht="30" x14ac:dyDescent="0.25">
      <c r="A41" s="20" t="s">
        <v>119</v>
      </c>
      <c r="B41" s="68">
        <v>10970</v>
      </c>
      <c r="C41" s="24">
        <v>42972</v>
      </c>
      <c r="D41" s="56" t="s">
        <v>120</v>
      </c>
      <c r="E41" s="7" t="s">
        <v>121</v>
      </c>
      <c r="F41" s="58">
        <v>32622.65</v>
      </c>
      <c r="G41" s="16"/>
      <c r="H41" s="16" t="s">
        <v>46</v>
      </c>
      <c r="I41" s="16"/>
      <c r="J41" s="16"/>
      <c r="K41" s="16"/>
      <c r="L41" s="17"/>
    </row>
    <row r="42" spans="1:12" ht="30" x14ac:dyDescent="0.25">
      <c r="A42" s="87" t="s">
        <v>115</v>
      </c>
      <c r="B42" s="85" t="s">
        <v>118</v>
      </c>
      <c r="C42" s="88">
        <v>42976</v>
      </c>
      <c r="D42" s="89" t="s">
        <v>105</v>
      </c>
      <c r="E42" s="90" t="s">
        <v>113</v>
      </c>
      <c r="F42" s="58">
        <v>3555</v>
      </c>
      <c r="G42" s="16"/>
      <c r="H42" s="16" t="s">
        <v>46</v>
      </c>
      <c r="I42" s="16"/>
      <c r="J42" s="16"/>
      <c r="K42" s="16"/>
      <c r="L42" s="17"/>
    </row>
    <row r="43" spans="1:12" ht="30" x14ac:dyDescent="0.25">
      <c r="A43" s="20" t="s">
        <v>85</v>
      </c>
      <c r="B43" s="68">
        <v>600918520771</v>
      </c>
      <c r="C43" s="24">
        <v>42978</v>
      </c>
      <c r="D43" s="70" t="s">
        <v>24</v>
      </c>
      <c r="E43" s="7" t="s">
        <v>84</v>
      </c>
      <c r="F43" s="58">
        <v>8510.68</v>
      </c>
      <c r="G43" s="16"/>
      <c r="H43" s="16" t="s">
        <v>46</v>
      </c>
      <c r="I43" s="16"/>
      <c r="J43" s="16"/>
      <c r="K43" s="16"/>
      <c r="L43" s="17">
        <f>F43+F44</f>
        <v>446203.67</v>
      </c>
    </row>
    <row r="44" spans="1:12" ht="30" x14ac:dyDescent="0.25">
      <c r="A44" s="20" t="s">
        <v>86</v>
      </c>
      <c r="B44" s="68">
        <v>600329623678</v>
      </c>
      <c r="C44" s="24">
        <v>42978</v>
      </c>
      <c r="D44" s="56" t="s">
        <v>24</v>
      </c>
      <c r="E44" s="7" t="s">
        <v>84</v>
      </c>
      <c r="F44" s="58">
        <v>437692.99</v>
      </c>
      <c r="G44" s="16"/>
      <c r="H44" s="16" t="s">
        <v>46</v>
      </c>
      <c r="I44" s="16"/>
      <c r="J44" s="16"/>
      <c r="K44" s="16"/>
    </row>
    <row r="45" spans="1:12" ht="30" x14ac:dyDescent="0.25">
      <c r="A45" s="20" t="s">
        <v>102</v>
      </c>
      <c r="B45" s="20">
        <v>16</v>
      </c>
      <c r="C45" s="10">
        <v>42975</v>
      </c>
      <c r="D45" s="70" t="s">
        <v>97</v>
      </c>
      <c r="E45" s="7" t="s">
        <v>101</v>
      </c>
      <c r="F45" s="86">
        <v>25323.45</v>
      </c>
      <c r="G45" s="16"/>
      <c r="H45" s="16" t="s">
        <v>46</v>
      </c>
      <c r="I45" s="16"/>
      <c r="J45" s="16"/>
      <c r="K45" s="16"/>
    </row>
    <row r="46" spans="1:12" x14ac:dyDescent="0.25">
      <c r="A46" s="99" t="s">
        <v>87</v>
      </c>
      <c r="B46" s="99"/>
      <c r="C46" s="99"/>
      <c r="D46" s="99"/>
      <c r="E46" s="99"/>
      <c r="F46" s="77">
        <f>SUM(F10:F45)</f>
        <v>3758423.9800000004</v>
      </c>
      <c r="G46" s="78"/>
      <c r="H46" s="78"/>
      <c r="I46" s="78"/>
      <c r="J46" s="78"/>
      <c r="K46" s="78"/>
    </row>
    <row r="47" spans="1:12" ht="30" x14ac:dyDescent="0.25">
      <c r="A47" s="15" t="s">
        <v>99</v>
      </c>
      <c r="B47" s="20">
        <v>17</v>
      </c>
      <c r="C47" s="10">
        <v>43006</v>
      </c>
      <c r="D47" s="70" t="s">
        <v>97</v>
      </c>
      <c r="E47" s="7" t="s">
        <v>100</v>
      </c>
      <c r="F47" s="75">
        <v>32711.7</v>
      </c>
      <c r="G47" s="8" t="s">
        <v>51</v>
      </c>
      <c r="H47" s="20"/>
      <c r="I47" s="76"/>
      <c r="J47" s="76"/>
      <c r="K47" s="76"/>
    </row>
    <row r="48" spans="1:12" ht="30" x14ac:dyDescent="0.25">
      <c r="A48" s="15" t="s">
        <v>94</v>
      </c>
      <c r="B48" s="20">
        <v>107</v>
      </c>
      <c r="C48" s="10">
        <v>43006</v>
      </c>
      <c r="D48" s="70" t="s">
        <v>97</v>
      </c>
      <c r="E48" s="7" t="s">
        <v>98</v>
      </c>
      <c r="F48" s="75">
        <v>69230.7</v>
      </c>
      <c r="G48" s="8" t="s">
        <v>51</v>
      </c>
      <c r="H48" s="20"/>
      <c r="I48" s="76"/>
      <c r="J48" s="76"/>
      <c r="K48" s="76"/>
    </row>
    <row r="49" spans="1:11" ht="30" x14ac:dyDescent="0.25">
      <c r="A49" s="15" t="s">
        <v>95</v>
      </c>
      <c r="B49" s="20">
        <v>83</v>
      </c>
      <c r="C49" s="10">
        <v>43006</v>
      </c>
      <c r="D49" s="70" t="s">
        <v>97</v>
      </c>
      <c r="E49" s="7" t="s">
        <v>98</v>
      </c>
      <c r="F49" s="75">
        <v>1868.74</v>
      </c>
      <c r="G49" s="8" t="s">
        <v>51</v>
      </c>
      <c r="H49" s="20"/>
      <c r="I49" s="76"/>
      <c r="J49" s="76"/>
      <c r="K49" s="76"/>
    </row>
    <row r="50" spans="1:11" ht="30" x14ac:dyDescent="0.25">
      <c r="A50" s="15" t="s">
        <v>96</v>
      </c>
      <c r="B50" s="20">
        <v>5</v>
      </c>
      <c r="C50" s="10">
        <v>43006</v>
      </c>
      <c r="D50" s="70" t="s">
        <v>97</v>
      </c>
      <c r="E50" s="7" t="s">
        <v>98</v>
      </c>
      <c r="F50" s="75">
        <v>1383.44</v>
      </c>
      <c r="G50" s="8" t="s">
        <v>51</v>
      </c>
      <c r="H50" s="20"/>
      <c r="I50" s="76"/>
      <c r="J50" s="76"/>
      <c r="K50" s="76"/>
    </row>
    <row r="51" spans="1:11" ht="30" x14ac:dyDescent="0.25">
      <c r="A51" s="15" t="s">
        <v>89</v>
      </c>
      <c r="B51" s="20">
        <v>57147750</v>
      </c>
      <c r="C51" s="10">
        <v>43008</v>
      </c>
      <c r="D51" s="70" t="s">
        <v>90</v>
      </c>
      <c r="E51" s="7" t="s">
        <v>92</v>
      </c>
      <c r="F51" s="75">
        <v>3528</v>
      </c>
      <c r="G51" s="8" t="s">
        <v>51</v>
      </c>
      <c r="H51" s="20"/>
      <c r="I51" s="76"/>
      <c r="J51" s="76"/>
      <c r="K51" s="76"/>
    </row>
    <row r="52" spans="1:11" ht="30" x14ac:dyDescent="0.25">
      <c r="A52" s="15" t="s">
        <v>91</v>
      </c>
      <c r="B52" s="20">
        <v>57147752</v>
      </c>
      <c r="C52" s="10">
        <v>43008</v>
      </c>
      <c r="D52" s="70" t="s">
        <v>90</v>
      </c>
      <c r="E52" s="7" t="s">
        <v>92</v>
      </c>
      <c r="F52" s="75">
        <v>3528</v>
      </c>
      <c r="G52" s="8" t="s">
        <v>51</v>
      </c>
      <c r="H52" s="20"/>
      <c r="I52" s="76"/>
      <c r="J52" s="76"/>
      <c r="K52" s="76"/>
    </row>
    <row r="53" spans="1:11" ht="30" x14ac:dyDescent="0.25">
      <c r="A53" s="15" t="s">
        <v>93</v>
      </c>
      <c r="B53" s="20">
        <v>57147753</v>
      </c>
      <c r="C53" s="10">
        <v>43008</v>
      </c>
      <c r="D53" s="70" t="s">
        <v>90</v>
      </c>
      <c r="E53" s="7" t="s">
        <v>92</v>
      </c>
      <c r="F53" s="75">
        <v>1176</v>
      </c>
      <c r="G53" s="8" t="s">
        <v>51</v>
      </c>
      <c r="H53" s="20"/>
      <c r="I53" s="76"/>
      <c r="J53" s="76"/>
      <c r="K53" s="76"/>
    </row>
    <row r="54" spans="1:11" x14ac:dyDescent="0.25">
      <c r="A54" s="79"/>
      <c r="B54" s="80"/>
      <c r="C54" s="81"/>
      <c r="D54" s="82" t="s">
        <v>88</v>
      </c>
      <c r="E54" s="83"/>
      <c r="F54" s="84">
        <f>SUM(F47:F53)</f>
        <v>113426.58</v>
      </c>
      <c r="G54" s="80"/>
      <c r="H54" s="80"/>
      <c r="I54" s="80"/>
      <c r="J54" s="80"/>
      <c r="K54" s="80"/>
    </row>
    <row r="55" spans="1:11" x14ac:dyDescent="0.25">
      <c r="A55" s="15"/>
      <c r="B55" s="20"/>
      <c r="C55" s="10"/>
      <c r="D55" s="70"/>
      <c r="E55" s="7"/>
      <c r="F55" s="75">
        <f>+F46+F54</f>
        <v>3871850.5600000005</v>
      </c>
      <c r="G55" s="76"/>
      <c r="H55" s="76"/>
      <c r="I55" s="76"/>
      <c r="J55" s="76"/>
      <c r="K55" s="76"/>
    </row>
    <row r="56" spans="1:11" x14ac:dyDescent="0.25">
      <c r="A56" s="15"/>
      <c r="B56" s="20"/>
      <c r="C56" s="10"/>
      <c r="D56" s="70"/>
      <c r="E56" s="7"/>
      <c r="F56" s="75"/>
      <c r="G56" s="76"/>
      <c r="H56" s="76"/>
      <c r="I56" s="76"/>
      <c r="J56" s="76"/>
      <c r="K56" s="76"/>
    </row>
    <row r="57" spans="1:11" x14ac:dyDescent="0.25">
      <c r="A57" s="22"/>
      <c r="B57" s="23"/>
      <c r="C57" s="11"/>
      <c r="D57" s="12"/>
      <c r="E57" s="13"/>
      <c r="F57" s="26"/>
      <c r="G57" s="52"/>
      <c r="H57" s="52"/>
      <c r="I57" s="52"/>
      <c r="J57" s="52"/>
      <c r="K57" s="52"/>
    </row>
    <row r="58" spans="1:11" x14ac:dyDescent="0.25">
      <c r="A58" s="22"/>
      <c r="B58" s="23"/>
      <c r="C58" s="11"/>
      <c r="D58" s="12"/>
      <c r="E58" s="13"/>
      <c r="F58" s="26"/>
      <c r="G58" s="52"/>
      <c r="H58" s="52"/>
      <c r="I58" s="52"/>
      <c r="J58" s="52"/>
      <c r="K58" s="52"/>
    </row>
    <row r="59" spans="1:11" x14ac:dyDescent="0.25">
      <c r="B59" s="2" t="s">
        <v>12</v>
      </c>
      <c r="C59" s="6"/>
      <c r="D59" s="6"/>
      <c r="E59" s="4" t="s">
        <v>11</v>
      </c>
      <c r="F59" s="93" t="s">
        <v>10</v>
      </c>
      <c r="G59" s="93"/>
    </row>
    <row r="60" spans="1:11" x14ac:dyDescent="0.25">
      <c r="B60" s="3"/>
      <c r="C60" s="5" t="s">
        <v>7</v>
      </c>
      <c r="D60" s="5"/>
      <c r="E60" s="3" t="s">
        <v>4</v>
      </c>
      <c r="F60" s="94" t="s">
        <v>5</v>
      </c>
      <c r="G60" s="94"/>
    </row>
    <row r="61" spans="1:11" x14ac:dyDescent="0.25">
      <c r="F61" s="17"/>
    </row>
  </sheetData>
  <mergeCells count="9">
    <mergeCell ref="F59:G59"/>
    <mergeCell ref="F60:G60"/>
    <mergeCell ref="B1:G1"/>
    <mergeCell ref="B2:G2"/>
    <mergeCell ref="B3:G3"/>
    <mergeCell ref="G6:H6"/>
    <mergeCell ref="D4:F4"/>
    <mergeCell ref="B5:D5"/>
    <mergeCell ref="A46:E46"/>
  </mergeCells>
  <printOptions horizontalCentered="1"/>
  <pageMargins left="0.25" right="0.25" top="0.75" bottom="0.75" header="0.3" footer="0.3"/>
  <pageSetup paperSize="246" scale="59" fitToHeight="0" orientation="landscape" r:id="rId1"/>
  <rowBreaks count="1" manualBreakCount="1">
    <brk id="3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topLeftCell="A20" zoomScale="70" zoomScaleNormal="70" workbookViewId="0">
      <selection activeCell="D32" sqref="D32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ht="14.45" x14ac:dyDescent="0.3">
      <c r="A2" s="1"/>
    </row>
    <row r="3" spans="1:3" ht="14.45" x14ac:dyDescent="0.3">
      <c r="A3" s="1"/>
    </row>
    <row r="4" spans="1:3" ht="14.45" x14ac:dyDescent="0.3">
      <c r="A4" s="1"/>
    </row>
    <row r="5" spans="1:3" ht="14.45" x14ac:dyDescent="0.3">
      <c r="A5" s="1"/>
    </row>
    <row r="6" spans="1:3" thickBot="1" x14ac:dyDescent="0.35">
      <c r="A6" s="1"/>
    </row>
    <row r="7" spans="1:3" ht="14.45" x14ac:dyDescent="0.3">
      <c r="A7" s="27"/>
      <c r="B7" s="28"/>
      <c r="C7" s="29"/>
    </row>
    <row r="8" spans="1:3" ht="14.45" x14ac:dyDescent="0.3">
      <c r="A8" s="30"/>
      <c r="B8" s="4"/>
      <c r="C8" s="31"/>
    </row>
    <row r="9" spans="1:3" ht="14.45" x14ac:dyDescent="0.3">
      <c r="A9" s="30"/>
      <c r="B9" s="4"/>
      <c r="C9" s="31"/>
    </row>
    <row r="10" spans="1:3" ht="14.45" x14ac:dyDescent="0.3">
      <c r="A10" s="30"/>
      <c r="B10" s="4"/>
      <c r="C10" s="31"/>
    </row>
    <row r="11" spans="1:3" ht="14.45" x14ac:dyDescent="0.3">
      <c r="A11" s="30"/>
      <c r="B11" s="4"/>
      <c r="C11" s="31"/>
    </row>
    <row r="12" spans="1:3" ht="14.45" x14ac:dyDescent="0.3">
      <c r="A12" s="30"/>
      <c r="B12" s="4"/>
      <c r="C12" s="31"/>
    </row>
    <row r="13" spans="1:3" ht="14.45" x14ac:dyDescent="0.3">
      <c r="A13" s="30"/>
      <c r="B13" s="4"/>
      <c r="C13" s="31"/>
    </row>
    <row r="14" spans="1:3" ht="14.45" x14ac:dyDescent="0.3">
      <c r="A14" s="30"/>
      <c r="B14" s="4"/>
      <c r="C14" s="31"/>
    </row>
    <row r="15" spans="1:3" ht="14.45" x14ac:dyDescent="0.3">
      <c r="A15" s="30"/>
      <c r="B15" s="4"/>
      <c r="C15" s="31"/>
    </row>
    <row r="16" spans="1:3" ht="14.45" x14ac:dyDescent="0.3">
      <c r="A16" s="102" t="s">
        <v>0</v>
      </c>
      <c r="B16" s="103"/>
      <c r="C16" s="104"/>
    </row>
    <row r="17" spans="1:5" ht="14.45" x14ac:dyDescent="0.3">
      <c r="A17" s="102" t="s">
        <v>52</v>
      </c>
      <c r="B17" s="103"/>
      <c r="C17" s="104"/>
    </row>
    <row r="18" spans="1:5" ht="14.45" x14ac:dyDescent="0.3">
      <c r="A18" s="32"/>
      <c r="B18" s="33"/>
      <c r="C18" s="34"/>
    </row>
    <row r="19" spans="1:5" ht="14.45" x14ac:dyDescent="0.3">
      <c r="A19" s="32"/>
      <c r="B19" s="33"/>
      <c r="C19" s="34"/>
    </row>
    <row r="20" spans="1:5" ht="14.45" x14ac:dyDescent="0.3">
      <c r="A20" s="32"/>
      <c r="B20" s="105" t="s">
        <v>53</v>
      </c>
      <c r="C20" s="106"/>
    </row>
    <row r="21" spans="1:5" ht="14.45" x14ac:dyDescent="0.3">
      <c r="A21" s="32"/>
      <c r="B21" s="105" t="s">
        <v>54</v>
      </c>
      <c r="C21" s="106"/>
    </row>
    <row r="22" spans="1:5" ht="14.45" x14ac:dyDescent="0.3">
      <c r="A22" s="35"/>
      <c r="B22" s="36"/>
      <c r="C22" s="37"/>
    </row>
    <row r="23" spans="1:5" ht="14.45" x14ac:dyDescent="0.3">
      <c r="A23" s="38"/>
      <c r="B23" s="105" t="s">
        <v>128</v>
      </c>
      <c r="C23" s="106"/>
    </row>
    <row r="24" spans="1:5" ht="14.45" x14ac:dyDescent="0.3">
      <c r="A24" s="38"/>
      <c r="B24" s="39"/>
      <c r="C24" s="40"/>
    </row>
    <row r="25" spans="1:5" ht="14.45" x14ac:dyDescent="0.3">
      <c r="A25" s="38"/>
      <c r="B25" s="41"/>
      <c r="C25" s="40"/>
    </row>
    <row r="26" spans="1:5" ht="14.45" x14ac:dyDescent="0.3">
      <c r="A26" s="38"/>
      <c r="B26" s="18" t="s">
        <v>55</v>
      </c>
      <c r="C26" s="42">
        <f>+'SEPTIEMBRE 2017'!F55</f>
        <v>3871850.5600000005</v>
      </c>
    </row>
    <row r="27" spans="1:5" ht="14.45" x14ac:dyDescent="0.3">
      <c r="A27" s="38"/>
      <c r="B27" s="18"/>
      <c r="C27" s="43"/>
    </row>
    <row r="28" spans="1:5" ht="14.45" x14ac:dyDescent="0.3">
      <c r="A28" s="38"/>
      <c r="B28" s="18" t="s">
        <v>56</v>
      </c>
      <c r="C28" s="43"/>
    </row>
    <row r="29" spans="1:5" ht="14.45" x14ac:dyDescent="0.3">
      <c r="A29" s="38"/>
      <c r="B29" s="18" t="s">
        <v>57</v>
      </c>
      <c r="C29" s="42">
        <f>+'SEPTIEMBRE 2017'!F46</f>
        <v>3758423.9800000004</v>
      </c>
    </row>
    <row r="30" spans="1:5" ht="14.45" x14ac:dyDescent="0.3">
      <c r="A30" s="38"/>
      <c r="B30" s="44"/>
      <c r="C30" s="43"/>
    </row>
    <row r="31" spans="1:5" ht="14.45" x14ac:dyDescent="0.3">
      <c r="A31" s="38"/>
      <c r="B31" s="44" t="s">
        <v>58</v>
      </c>
      <c r="C31" s="42">
        <f>+C26-C29</f>
        <v>113426.58000000007</v>
      </c>
      <c r="E31" s="55"/>
    </row>
    <row r="32" spans="1:5" ht="14.45" x14ac:dyDescent="0.3">
      <c r="A32" s="38"/>
      <c r="B32" s="44"/>
      <c r="C32" s="45"/>
    </row>
    <row r="33" spans="1:5" ht="14.45" x14ac:dyDescent="0.3">
      <c r="A33" s="38"/>
      <c r="B33" s="44" t="s">
        <v>59</v>
      </c>
      <c r="C33" s="46"/>
    </row>
    <row r="34" spans="1:5" ht="14.45" x14ac:dyDescent="0.3">
      <c r="A34" s="38"/>
      <c r="B34" s="47"/>
      <c r="C34" s="48"/>
    </row>
    <row r="35" spans="1:5" ht="14.45" x14ac:dyDescent="0.3">
      <c r="A35" s="38"/>
      <c r="B35" s="49"/>
      <c r="C35" s="50"/>
    </row>
    <row r="36" spans="1:5" ht="14.45" x14ac:dyDescent="0.3">
      <c r="A36" s="38"/>
      <c r="B36" s="49"/>
      <c r="C36" s="50"/>
    </row>
    <row r="37" spans="1:5" ht="14.45" x14ac:dyDescent="0.3">
      <c r="A37" s="38"/>
      <c r="B37" s="51"/>
      <c r="C37" s="40"/>
    </row>
    <row r="38" spans="1:5" ht="14.45" x14ac:dyDescent="0.3">
      <c r="A38" s="38"/>
      <c r="B38" s="107" t="s">
        <v>60</v>
      </c>
      <c r="C38" s="108"/>
    </row>
    <row r="39" spans="1:5" ht="14.45" x14ac:dyDescent="0.3">
      <c r="A39" s="38"/>
      <c r="B39" s="51"/>
      <c r="C39" s="40"/>
    </row>
    <row r="40" spans="1:5" ht="14.45" x14ac:dyDescent="0.3">
      <c r="A40" s="38"/>
      <c r="B40" s="52" t="s">
        <v>41</v>
      </c>
      <c r="C40" s="91">
        <f>+'SEPTIEMBRE 2017'!F47+'SEPTIEMBRE 2017'!F48+'SEPTIEMBRE 2017'!F49+'SEPTIEMBRE 2017'!F50+'SEPTIEMBRE 2017'!F51+'SEPTIEMBRE 2017'!F52+'SEPTIEMBRE 2017'!F53</f>
        <v>113426.58</v>
      </c>
    </row>
    <row r="41" spans="1:5" ht="14.45" x14ac:dyDescent="0.3">
      <c r="A41" s="38"/>
      <c r="B41" s="52" t="s">
        <v>61</v>
      </c>
      <c r="C41" s="91">
        <f>+'SEPTIEMBRE 2017'!F36+'SEPTIEMBRE 2017'!F37+'SEPTIEMBRE 2017'!F38+'SEPTIEMBRE 2017'!F39+'SEPTIEMBRE 2017'!F40+'SEPTIEMBRE 2017'!F41+'SEPTIEMBRE 2017'!F42+'SEPTIEMBRE 2017'!F43+'SEPTIEMBRE 2017'!F44+'SEPTIEMBRE 2017'!F45</f>
        <v>604784.96</v>
      </c>
    </row>
    <row r="42" spans="1:5" ht="14.45" x14ac:dyDescent="0.3">
      <c r="A42" s="38"/>
      <c r="B42" s="52" t="s">
        <v>62</v>
      </c>
      <c r="C42" s="91">
        <f>+'SEPTIEMBRE 2017'!F34+'SEPTIEMBRE 2017'!F35</f>
        <v>440283.58999999997</v>
      </c>
    </row>
    <row r="43" spans="1:5" ht="14.45" x14ac:dyDescent="0.3">
      <c r="A43" s="38"/>
      <c r="B43" s="52" t="s">
        <v>44</v>
      </c>
      <c r="C43" s="92"/>
    </row>
    <row r="44" spans="1:5" ht="14.45" x14ac:dyDescent="0.3">
      <c r="A44" s="38"/>
      <c r="B44" s="52" t="s">
        <v>63</v>
      </c>
      <c r="C44" s="91">
        <f>+'SEPTIEMBRE 2017'!F33+'SEPTIEMBRE 2017'!F32+'SEPTIEMBRE 2017'!F31+'SEPTIEMBRE 2017'!F30+'SEPTIEMBRE 2017'!F29+'SEPTIEMBRE 2017'!F28+'SEPTIEMBRE 2017'!F27+'SEPTIEMBRE 2017'!F26+'SEPTIEMBRE 2017'!F25+'SEPTIEMBRE 2017'!F24+'SEPTIEMBRE 2017'!F23+'SEPTIEMBRE 2017'!F22+'SEPTIEMBRE 2017'!F21+'SEPTIEMBRE 2017'!F20+'SEPTIEMBRE 2017'!F19+'SEPTIEMBRE 2017'!F18+'SEPTIEMBRE 2017'!F17+'SEPTIEMBRE 2017'!F16+'SEPTIEMBRE 2017'!F15+'SEPTIEMBRE 2017'!F14+'SEPTIEMBRE 2017'!F13+'SEPTIEMBRE 2017'!F12+'SEPTIEMBRE 2017'!F11+'SEPTIEMBRE 2017'!F10</f>
        <v>2713355.43</v>
      </c>
    </row>
    <row r="45" spans="1:5" ht="14.45" x14ac:dyDescent="0.3">
      <c r="A45" s="38"/>
      <c r="B45" s="41"/>
      <c r="C45" s="57">
        <f>SUM(C40:C44)</f>
        <v>3871850.56</v>
      </c>
      <c r="E45" s="55"/>
    </row>
    <row r="46" spans="1:5" thickBot="1" x14ac:dyDescent="0.35">
      <c r="A46" s="53"/>
      <c r="B46" s="100" t="s">
        <v>64</v>
      </c>
      <c r="C46" s="101"/>
      <c r="E46" s="55"/>
    </row>
    <row r="47" spans="1:5" ht="15.6" x14ac:dyDescent="0.3">
      <c r="A47" s="1"/>
      <c r="B47" s="54"/>
    </row>
    <row r="48" spans="1:5" ht="14.45" x14ac:dyDescent="0.3">
      <c r="C48" s="55">
        <f>+C26-C45</f>
        <v>0</v>
      </c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SEPTIEMBRE 2017</vt:lpstr>
      <vt:lpstr>RESUMEN SEPTIEMBRE 2017</vt:lpstr>
      <vt:lpstr>'SEPTIEMBRE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cotabilidad</cp:lastModifiedBy>
  <cp:lastPrinted>2017-10-05T12:39:11Z</cp:lastPrinted>
  <dcterms:created xsi:type="dcterms:W3CDTF">2013-06-04T22:03:57Z</dcterms:created>
  <dcterms:modified xsi:type="dcterms:W3CDTF">2017-10-06T13:45:50Z</dcterms:modified>
</cp:coreProperties>
</file>