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25" windowWidth="15480" windowHeight="7815" tabRatio="580"/>
  </bookViews>
  <sheets>
    <sheet name="ABRIL 2018" sheetId="3" r:id="rId1"/>
    <sheet name="RESUMEN ABRIL 2018" sheetId="4" r:id="rId2"/>
    <sheet name="RESUMEN ABRIL 2018.-" sheetId="5" r:id="rId3"/>
  </sheets>
  <definedNames>
    <definedName name="_xlnm.Print_Titles" localSheetId="0">'ABRIL 2018'!$1:$8</definedName>
  </definedNames>
  <calcPr calcId="144525"/>
</workbook>
</file>

<file path=xl/calcChain.xml><?xml version="1.0" encoding="utf-8"?>
<calcChain xmlns="http://schemas.openxmlformats.org/spreadsheetml/2006/main">
  <c r="D41" i="5" l="1"/>
  <c r="B41" i="5"/>
  <c r="F38" i="5"/>
  <c r="D38" i="5"/>
  <c r="B38" i="5"/>
  <c r="F60" i="5"/>
  <c r="F56" i="5"/>
  <c r="F58" i="5"/>
  <c r="E58" i="5"/>
  <c r="E56" i="5"/>
  <c r="E54" i="5"/>
  <c r="E52" i="5"/>
  <c r="E50" i="5"/>
  <c r="C44" i="4"/>
  <c r="C43" i="4"/>
  <c r="C42" i="4"/>
  <c r="C41" i="4"/>
  <c r="C40" i="4"/>
  <c r="C31" i="4"/>
  <c r="F60" i="3" l="1"/>
  <c r="F50" i="3"/>
  <c r="F61" i="3" s="1"/>
  <c r="F50" i="5" l="1"/>
  <c r="C29" i="4" l="1"/>
  <c r="C27" i="5" s="1"/>
  <c r="F54" i="5" l="1"/>
  <c r="F52" i="5"/>
  <c r="D60" i="5"/>
  <c r="E60" i="5"/>
  <c r="C60" i="5"/>
  <c r="C29" i="5" l="1"/>
  <c r="C45" i="4"/>
  <c r="C26" i="4" l="1"/>
  <c r="C25" i="5"/>
  <c r="C48" i="4"/>
</calcChain>
</file>

<file path=xl/sharedStrings.xml><?xml version="1.0" encoding="utf-8"?>
<sst xmlns="http://schemas.openxmlformats.org/spreadsheetml/2006/main" count="279" uniqueCount="158">
  <si>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</si>
  <si>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</si>
  <si>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</si>
  <si>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</si>
  <si>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</si>
  <si>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</si>
  <si>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>Encargado de la UCI</t>
  </si>
  <si>
    <t>FECHA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</si>
  <si>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</si>
  <si>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</si>
  <si>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</si>
  <si>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</si>
  <si>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</si>
  <si>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</si>
  <si>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</si>
  <si>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</si>
  <si>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</si>
  <si>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</si>
  <si>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</si>
  <si>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</si>
  <si>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</si>
  <si>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</si>
  <si>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</si>
  <si>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</si>
  <si>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</si>
  <si>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</si>
  <si>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</si>
  <si>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</si>
  <si>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</si>
  <si>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</si>
  <si>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</si>
  <si>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</si>
  <si>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</si>
  <si>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</si>
  <si>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</si>
  <si>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</si>
  <si>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</si>
  <si>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</si>
  <si>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</si>
  <si>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</si>
  <si>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</si>
  <si>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</si>
  <si>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</si>
  <si>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</si>
  <si>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</si>
  <si>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</si>
  <si>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</si>
  <si>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</si>
  <si>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</si>
  <si>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</si>
  <si>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</si>
  <si>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</si>
  <si>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</si>
  <si>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</si>
  <si>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</si>
  <si>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</si>
  <si>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</si>
  <si>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</si>
  <si>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</si>
  <si>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A010010011500000292</t>
  </si>
  <si>
    <t>A010010011500706024</t>
  </si>
  <si>
    <t>A010010011500706025</t>
  </si>
  <si>
    <t>A010010011500700620</t>
  </si>
  <si>
    <t>A010010011500700611</t>
  </si>
  <si>
    <t>A01001001150000042</t>
  </si>
  <si>
    <t>YRIS MERCEDES CUEVAS</t>
  </si>
  <si>
    <t>COMPAÑÍA DOMINICANA DE TELEFONOS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</si>
  <si>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</si>
  <si>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</si>
  <si>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</si>
  <si>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</si>
  <si>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</si>
  <si>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</si>
  <si>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ABRIL 2016</t>
  </si>
  <si>
    <t>PENDIENTE FACTURA ENERGIA ELECTRICA AL MES DE NOVIEMBRE 2016</t>
  </si>
  <si>
    <t>PENDIENTE FACTURA POR EL DISEÑO Y DIAGRAMACION DE LA REVISTA LISTA ROJA</t>
  </si>
  <si>
    <t>PENDIENTE FACTURA ENERGIA ELECTRICA AL MES DE MARZO 2017</t>
  </si>
  <si>
    <t>PENDIENTE FACTURA ENERGIA ELECTRICA AL MES DE ABRIL 2017</t>
  </si>
  <si>
    <t>PENDIENTE FACTURA ENERGIA ELECTRICA AL MES DE SEPTIEMBRE 2017</t>
  </si>
  <si>
    <t>A010010011500733061</t>
  </si>
  <si>
    <t>PENDIENTE FACTURA ENERGIA ELECTRICA AL MES DE OCTUBRE 2017</t>
  </si>
  <si>
    <t>A010010011500738576</t>
  </si>
  <si>
    <t>A010010011500738577</t>
  </si>
  <si>
    <t>A010010011500744216</t>
  </si>
  <si>
    <t>PENDIENTE FACTURA ENERGIA ELECTRICA AL MES DE NOVIEMBRE 2017</t>
  </si>
  <si>
    <t>A010010011500744217</t>
  </si>
  <si>
    <t>A020010011500001071</t>
  </si>
  <si>
    <t>PRODUCTIVE BUSINESS SOLUTIONS DOMINICANA</t>
  </si>
  <si>
    <t>PENDIENTE FACTURA POR ACUERDO DE SERVICIOS, IMPRESIÓN Y MANTENIMIENTO A LA FOTOCOPIADORA XEROX WC5845/55 SERIE EX7397360</t>
  </si>
  <si>
    <t>A020010011500001079</t>
  </si>
  <si>
    <t>MENOS:</t>
  </si>
  <si>
    <t>MOVIMIENTO DEL MES</t>
  </si>
  <si>
    <t xml:space="preserve">BALANCE AL CIERRE DEL MES: </t>
  </si>
  <si>
    <t>BALANCE DEL MES ANTERIOR</t>
  </si>
  <si>
    <t>OBSERVACIONES:</t>
  </si>
  <si>
    <t>0-30 DIAS:</t>
  </si>
  <si>
    <t xml:space="preserve">31-61 DIAS: </t>
  </si>
  <si>
    <t xml:space="preserve">60-90 DIAS: </t>
  </si>
  <si>
    <t xml:space="preserve">91-120 DIAS: </t>
  </si>
  <si>
    <t>MAS DE 120 DIAS:</t>
  </si>
  <si>
    <t>VER DETALLE DE LAS CUENTAS POR PAGAR SEGÚN RELACION ENVIADA A  LA DUAIG</t>
  </si>
  <si>
    <t>EJECUCION PRESUPUESTARIA</t>
  </si>
  <si>
    <t xml:space="preserve">OBJETAL No. </t>
  </si>
  <si>
    <t>PRESUPUESTADO 2018</t>
  </si>
  <si>
    <t>MES EJECUTADO</t>
  </si>
  <si>
    <t>MESES EJECUTADOS</t>
  </si>
  <si>
    <t>VARIACION</t>
  </si>
  <si>
    <t>TOTAL</t>
  </si>
  <si>
    <t>OBSERVACIONES</t>
  </si>
  <si>
    <t xml:space="preserve"> UNIDAD DE AUDITORIA INTERNA</t>
  </si>
  <si>
    <t>UNIDAD DE AUDITORIA INTERNA _________________________</t>
  </si>
  <si>
    <t>FECHA: 31/03/2018</t>
  </si>
  <si>
    <t>PENDIENTE FACTURA ENERGIA ELECTRICA AL MES DE FEBRERO 2018</t>
  </si>
  <si>
    <t>A010010011500761089</t>
  </si>
  <si>
    <t>A010010011500761090</t>
  </si>
  <si>
    <t>A020010011500001086</t>
  </si>
  <si>
    <t>A020010011500001096</t>
  </si>
  <si>
    <t>CUENTAS POR PAGAR CORTADA AL 30/04/2018</t>
  </si>
  <si>
    <r>
      <t>CUENTAS POR PAGAR CORTADAS AL</t>
    </r>
    <r>
      <rPr>
        <b/>
        <sz val="11"/>
        <color theme="1"/>
        <rFont val="Calibri"/>
        <family val="2"/>
        <scheme val="minor"/>
      </rPr>
      <t>: 30/04/2018</t>
    </r>
  </si>
  <si>
    <t xml:space="preserve">RELACION DE FACTURAS PENDIENTES DE PAGO AL: 30 de Abril 2018 </t>
  </si>
  <si>
    <t>A020010011500001106</t>
  </si>
  <si>
    <t>A020010011500023437</t>
  </si>
  <si>
    <t>AYUNTAMIENTO DEL DISTRITO NACIONAL</t>
  </si>
  <si>
    <t>PENDIENTE FACTURA POR RECIGIDA DE BASURA ABRIL 2018</t>
  </si>
  <si>
    <t>A010010011500000651</t>
  </si>
  <si>
    <t>INSTITUTO POSTAL DOMINICANO</t>
  </si>
  <si>
    <t>PENDIENTE FACTURA POR EL SERVICIO DE CORREO PAQUETES PARA SER ENVIADOS A MIAMI FLORIDA/FAIRCHILD TROPICAL GARDEN Y PARA LA PROVINCIA PERAVIA</t>
  </si>
  <si>
    <t>PENDIENTE FACTURA ENERGIA ELECTRICA AL MES DE MARZO 2018</t>
  </si>
  <si>
    <t>A010010011500766694</t>
  </si>
  <si>
    <t>A010010011500766705</t>
  </si>
  <si>
    <t>A010030451500000043</t>
  </si>
  <si>
    <t>PLAZA LAMA</t>
  </si>
  <si>
    <t xml:space="preserve">PENDIENTE FACTURA POR LA ADQUISICION DE ALIMENTOS Y BEBIDAS PARA SER UTILIZADOS EN LA INSTITUCION </t>
  </si>
  <si>
    <t>A010010011500000802</t>
  </si>
  <si>
    <t>SERVICIOS TURISTICOS JL SERVITUR</t>
  </si>
  <si>
    <t>PENDIENTE FACTURA POR EL SERVICIO DE TRANSPORTE IDA Y VUELTA PARA 20 PERSONAS, QUE ASISTIO A LA INAUGURACION DEL JARDIN BOTANICO DE SANTIAGO</t>
  </si>
  <si>
    <t>A020010011500319542</t>
  </si>
  <si>
    <t>PENDIENTE FACTURA POR EL SERVICIO DE TELEFONO, INTERNET, FAX Y PUBLICIDAD, ABRIL 2018</t>
  </si>
  <si>
    <t>A010010011501996894</t>
  </si>
  <si>
    <t>A020010011500318656</t>
  </si>
  <si>
    <t>A010010011501996893</t>
  </si>
  <si>
    <t>A020010011500318682</t>
  </si>
  <si>
    <t>PENDIENTE FACTURA DEL SERVICIO PLAN FLOTILLAS E INTERNET, ABRIL 2018</t>
  </si>
  <si>
    <t>TOTAL ABRIL 2018</t>
  </si>
  <si>
    <t>TOTAL A MARZO 2018</t>
  </si>
  <si>
    <t>117431-2017</t>
  </si>
  <si>
    <t>RAMON ELIAS PACHECO VIDAL</t>
  </si>
  <si>
    <t>PAGO DE INDEMNIZACION Y VACACIONES, QUIEN LABORO EN ESTA INSTITUCION DESDE EL 01/02/14 HASTA EL 29/12/17 COMO FOTOCOPIADOR</t>
  </si>
  <si>
    <t>ANGELA RAFAELA ANDUJAR TORRES</t>
  </si>
  <si>
    <t>2119-2018</t>
  </si>
  <si>
    <t>PAGO DE VACACIONES, QUIEN LABORO EN ESTA INSTITUCION DESDE EL 10/11/04 HASTA EL 12/02/18 COMO AUXILIAR ADMINISTRATIVO 1</t>
  </si>
  <si>
    <t>338-2018</t>
  </si>
  <si>
    <t>CESAR JORGE MONTERO BATISTA</t>
  </si>
  <si>
    <t>PAGO DE VACACIONES, QUIEN LABORO EN ESTA INSTITUCION DESDE EL 01/02/14 HASTA EL 14/12/17 COMO VIGILANTE</t>
  </si>
  <si>
    <t>ROGER LEON SANCHEZ</t>
  </si>
  <si>
    <t>PAGO POR SUPLENCIA COMO ENCARGADO DE LA DIVISION DE COMUNICACIONES</t>
  </si>
  <si>
    <t>ABRIL 2018.-</t>
  </si>
  <si>
    <t>ENERO-ABRIL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</si>
</sst>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Border="1"/>
    <xf numFmtId="0" fontId="1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3" fillId="0" borderId="7" xfId="0" applyFont="1" applyBorder="1" applyAlignment="1">
      <alignment horizontal="center"/>
    </xf>
    <xf numFmtId="0" fontId="13" fillId="0" borderId="0" xfId="0" applyFont="1" applyBorder="1"/>
    <xf numFmtId="0" fontId="13" fillId="0" borderId="8" xfId="0" applyFont="1" applyBorder="1"/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8" xfId="0" applyFont="1" applyBorder="1"/>
    <xf numFmtId="0" fontId="4" fillId="0" borderId="0" xfId="0" applyFont="1" applyBorder="1"/>
    <xf numFmtId="43" fontId="5" fillId="0" borderId="9" xfId="3" applyFont="1" applyBorder="1" applyAlignment="1">
      <alignment horizontal="left"/>
    </xf>
    <xf numFmtId="43" fontId="5" fillId="0" borderId="8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8" xfId="0" applyFont="1" applyBorder="1"/>
    <xf numFmtId="0" fontId="14" fillId="0" borderId="8" xfId="0" applyFont="1" applyBorder="1"/>
    <xf numFmtId="0" fontId="5" fillId="0" borderId="10" xfId="0" applyFont="1" applyBorder="1" applyAlignment="1">
      <alignment horizontal="justify"/>
    </xf>
    <xf numFmtId="0" fontId="14" fillId="0" borderId="9" xfId="0" applyFont="1" applyBorder="1"/>
    <xf numFmtId="0" fontId="5" fillId="0" borderId="3" xfId="0" applyFont="1" applyBorder="1" applyAlignment="1">
      <alignment horizontal="justify"/>
    </xf>
    <xf numFmtId="0" fontId="14" fillId="0" borderId="11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43" fontId="0" fillId="0" borderId="0" xfId="0" applyNumberFormat="1"/>
    <xf numFmtId="43" fontId="5" fillId="0" borderId="8" xfId="3" applyFont="1" applyFill="1" applyBorder="1"/>
    <xf numFmtId="0" fontId="4" fillId="0" borderId="0" xfId="0" applyFont="1" applyFill="1"/>
    <xf numFmtId="0" fontId="0" fillId="0" borderId="0" xfId="0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 wrapText="1"/>
    </xf>
    <xf numFmtId="0" fontId="2" fillId="0" borderId="0" xfId="0" applyFont="1" applyFill="1"/>
    <xf numFmtId="1" fontId="4" fillId="0" borderId="1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3" fontId="4" fillId="0" borderId="8" xfId="3" applyFont="1" applyFill="1" applyBorder="1"/>
    <xf numFmtId="4" fontId="0" fillId="0" borderId="0" xfId="0" applyNumberFormat="1" applyFill="1"/>
    <xf numFmtId="4" fontId="4" fillId="0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15" xfId="3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0" xfId="0" applyBorder="1"/>
    <xf numFmtId="0" fontId="12" fillId="0" borderId="1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9" xfId="0" applyBorder="1"/>
    <xf numFmtId="0" fontId="12" fillId="0" borderId="20" xfId="0" applyFont="1" applyBorder="1" applyAlignment="1">
      <alignment horizontal="center"/>
    </xf>
    <xf numFmtId="0" fontId="0" fillId="0" borderId="21" xfId="0" applyBorder="1"/>
    <xf numFmtId="0" fontId="14" fillId="0" borderId="2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Border="1"/>
    <xf numFmtId="0" fontId="14" fillId="0" borderId="20" xfId="0" applyFont="1" applyBorder="1"/>
    <xf numFmtId="0" fontId="0" fillId="0" borderId="7" xfId="0" applyBorder="1"/>
    <xf numFmtId="0" fontId="0" fillId="0" borderId="16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12" fillId="0" borderId="10" xfId="3" applyFont="1" applyBorder="1" applyAlignment="1">
      <alignment horizontal="center"/>
    </xf>
    <xf numFmtId="43" fontId="12" fillId="0" borderId="0" xfId="3" applyFont="1" applyBorder="1" applyAlignment="1">
      <alignment horizontal="center"/>
    </xf>
    <xf numFmtId="43" fontId="14" fillId="0" borderId="10" xfId="3" applyFont="1" applyBorder="1"/>
    <xf numFmtId="43" fontId="14" fillId="0" borderId="0" xfId="3" applyFont="1" applyBorder="1"/>
    <xf numFmtId="43" fontId="14" fillId="0" borderId="9" xfId="3" applyFont="1" applyBorder="1"/>
    <xf numFmtId="17" fontId="14" fillId="0" borderId="1" xfId="0" applyNumberFormat="1" applyFont="1" applyBorder="1" applyAlignment="1">
      <alignment horizontal="center"/>
    </xf>
    <xf numFmtId="43" fontId="12" fillId="0" borderId="1" xfId="3" applyFont="1" applyBorder="1" applyAlignment="1">
      <alignment horizontal="center"/>
    </xf>
    <xf numFmtId="43" fontId="14" fillId="0" borderId="1" xfId="3" applyFont="1" applyBorder="1"/>
    <xf numFmtId="43" fontId="14" fillId="0" borderId="21" xfId="3" applyFont="1" applyBorder="1"/>
    <xf numFmtId="43" fontId="14" fillId="0" borderId="1" xfId="0" applyNumberFormat="1" applyFont="1" applyBorder="1"/>
    <xf numFmtId="164" fontId="4" fillId="0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54747</xdr:rowOff>
    </xdr:from>
    <xdr:to>
      <xdr:col>2</xdr:col>
      <xdr:colOff>722939</xdr:colOff>
      <xdr:row>15</xdr:row>
      <xdr:rowOff>41364</xdr:rowOff>
    </xdr:to>
    <xdr:pic>
      <xdr:nvPicPr>
        <xdr:cNvPr id="2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1535" y="1350147"/>
          <a:ext cx="1692090" cy="14670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topLeftCell="D8" zoomScale="78" zoomScaleNormal="78" workbookViewId="0">
      <selection activeCell="F17" sqref="F17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56"/>
      <c r="B1" s="122" t="s">
        <v>0</v>
      </c>
      <c r="C1" s="122"/>
      <c r="D1" s="122"/>
      <c r="E1" s="122"/>
      <c r="F1" s="122"/>
      <c r="G1" s="122"/>
      <c r="H1" s="56"/>
      <c r="I1" s="56"/>
      <c r="J1" s="56"/>
      <c r="K1" s="56"/>
    </row>
    <row r="2" spans="1:11" ht="15.6" x14ac:dyDescent="0.3">
      <c r="A2" s="56"/>
      <c r="B2" s="123" t="s">
        <v>109</v>
      </c>
      <c r="C2" s="123"/>
      <c r="D2" s="123"/>
      <c r="E2" s="123"/>
      <c r="F2" s="123"/>
      <c r="G2" s="123"/>
      <c r="H2" s="56"/>
      <c r="I2" s="56"/>
      <c r="J2" s="56"/>
      <c r="K2" s="56"/>
    </row>
    <row r="3" spans="1:11" ht="15.6" x14ac:dyDescent="0.3">
      <c r="A3" s="56"/>
      <c r="B3" s="123" t="s">
        <v>119</v>
      </c>
      <c r="C3" s="123"/>
      <c r="D3" s="123"/>
      <c r="E3" s="123"/>
      <c r="F3" s="123"/>
      <c r="G3" s="123"/>
      <c r="H3" s="56"/>
      <c r="I3" s="56"/>
      <c r="J3" s="56"/>
      <c r="K3" s="56"/>
    </row>
    <row r="4" spans="1:11" ht="15.6" x14ac:dyDescent="0.3">
      <c r="A4" s="56"/>
      <c r="B4" s="81"/>
      <c r="C4" s="56"/>
      <c r="D4" s="123" t="s">
        <v>11</v>
      </c>
      <c r="E4" s="123"/>
      <c r="F4" s="123"/>
      <c r="G4" s="56"/>
      <c r="H4" s="56"/>
      <c r="I4" s="56"/>
      <c r="J4" s="56"/>
      <c r="K4" s="56"/>
    </row>
    <row r="5" spans="1:11" ht="15.6" x14ac:dyDescent="0.3">
      <c r="A5" s="56"/>
      <c r="B5" s="125"/>
      <c r="C5" s="125"/>
      <c r="D5" s="125"/>
      <c r="E5" s="66"/>
      <c r="F5" s="66"/>
      <c r="G5" s="56"/>
      <c r="H5" s="56"/>
      <c r="I5" s="56"/>
      <c r="J5" s="56"/>
      <c r="K5" s="56"/>
    </row>
    <row r="6" spans="1:11" ht="14.45" x14ac:dyDescent="0.3">
      <c r="A6" s="56"/>
      <c r="B6" s="67" t="s">
        <v>110</v>
      </c>
      <c r="C6" s="68"/>
      <c r="D6" s="56"/>
      <c r="E6" s="56"/>
      <c r="F6" s="56"/>
      <c r="G6" s="124" t="s">
        <v>111</v>
      </c>
      <c r="H6" s="124"/>
      <c r="I6" s="56"/>
      <c r="J6" s="56"/>
      <c r="K6" s="56"/>
    </row>
    <row r="7" spans="1:11" s="57" customFormat="1" ht="14.45" x14ac:dyDescent="0.3">
      <c r="A7" s="56"/>
      <c r="B7" s="81"/>
      <c r="C7" s="56"/>
      <c r="D7" s="56"/>
      <c r="E7" s="56"/>
      <c r="F7" s="56"/>
      <c r="G7" s="56"/>
      <c r="H7" s="56"/>
      <c r="I7" s="56"/>
      <c r="J7" s="56"/>
      <c r="K7" s="56"/>
    </row>
    <row r="8" spans="1:11" s="62" customFormat="1" ht="30" customHeight="1" x14ac:dyDescent="0.3">
      <c r="A8" s="58" t="s">
        <v>41</v>
      </c>
      <c r="B8" s="58" t="s">
        <v>41</v>
      </c>
      <c r="C8" s="59" t="s">
        <v>7</v>
      </c>
      <c r="D8" s="59" t="s">
        <v>1</v>
      </c>
      <c r="E8" s="59" t="s">
        <v>2</v>
      </c>
      <c r="F8" s="59" t="s">
        <v>3</v>
      </c>
      <c r="G8" s="60" t="s">
        <v>35</v>
      </c>
      <c r="H8" s="60" t="s">
        <v>36</v>
      </c>
      <c r="I8" s="60" t="s">
        <v>37</v>
      </c>
      <c r="J8" s="60" t="s">
        <v>38</v>
      </c>
      <c r="K8" s="61" t="s">
        <v>39</v>
      </c>
    </row>
    <row r="9" spans="1:11" s="57" customFormat="1" ht="27.6" x14ac:dyDescent="0.3">
      <c r="A9" s="15"/>
      <c r="B9" s="8" t="s">
        <v>22</v>
      </c>
      <c r="C9" s="10" t="s">
        <v>24</v>
      </c>
      <c r="D9" s="85" t="s">
        <v>12</v>
      </c>
      <c r="E9" s="7" t="s">
        <v>13</v>
      </c>
      <c r="F9" s="9">
        <v>17500</v>
      </c>
      <c r="G9" s="19"/>
      <c r="H9" s="19"/>
      <c r="I9" s="19"/>
      <c r="J9" s="19"/>
      <c r="K9" s="19" t="s">
        <v>40</v>
      </c>
    </row>
    <row r="10" spans="1:11" s="57" customFormat="1" ht="27.6" x14ac:dyDescent="0.3">
      <c r="A10" s="15"/>
      <c r="B10" s="8" t="s">
        <v>22</v>
      </c>
      <c r="C10" s="10">
        <v>39183</v>
      </c>
      <c r="D10" s="85" t="s">
        <v>12</v>
      </c>
      <c r="E10" s="7" t="s">
        <v>13</v>
      </c>
      <c r="F10" s="9">
        <v>13050</v>
      </c>
      <c r="G10" s="19"/>
      <c r="H10" s="19"/>
      <c r="I10" s="19"/>
      <c r="J10" s="19"/>
      <c r="K10" s="19" t="s">
        <v>40</v>
      </c>
    </row>
    <row r="11" spans="1:11" s="57" customFormat="1" ht="27.6" x14ac:dyDescent="0.3">
      <c r="A11" s="15"/>
      <c r="B11" s="8" t="s">
        <v>23</v>
      </c>
      <c r="C11" s="10" t="s">
        <v>25</v>
      </c>
      <c r="D11" s="85" t="s">
        <v>14</v>
      </c>
      <c r="E11" s="7" t="s">
        <v>13</v>
      </c>
      <c r="F11" s="9">
        <v>2850</v>
      </c>
      <c r="G11" s="19"/>
      <c r="H11" s="19"/>
      <c r="I11" s="19"/>
      <c r="J11" s="19"/>
      <c r="K11" s="19" t="s">
        <v>40</v>
      </c>
    </row>
    <row r="12" spans="1:11" s="57" customFormat="1" ht="27.6" x14ac:dyDescent="0.3">
      <c r="A12" s="15"/>
      <c r="B12" s="8">
        <v>22</v>
      </c>
      <c r="C12" s="10">
        <v>40644</v>
      </c>
      <c r="D12" s="85" t="s">
        <v>15</v>
      </c>
      <c r="E12" s="7" t="s">
        <v>13</v>
      </c>
      <c r="F12" s="9">
        <v>5250</v>
      </c>
      <c r="G12" s="19"/>
      <c r="H12" s="19"/>
      <c r="I12" s="19"/>
      <c r="J12" s="19"/>
      <c r="K12" s="19" t="s">
        <v>40</v>
      </c>
    </row>
    <row r="13" spans="1:11" s="57" customFormat="1" ht="27.6" x14ac:dyDescent="0.3">
      <c r="A13" s="15" t="s">
        <v>34</v>
      </c>
      <c r="B13" s="8">
        <v>700</v>
      </c>
      <c r="C13" s="10">
        <v>41352</v>
      </c>
      <c r="D13" s="7" t="s">
        <v>16</v>
      </c>
      <c r="E13" s="7" t="s">
        <v>69</v>
      </c>
      <c r="F13" s="9">
        <v>32746.87</v>
      </c>
      <c r="G13" s="20"/>
      <c r="H13" s="20"/>
      <c r="I13" s="20"/>
      <c r="J13" s="20"/>
      <c r="K13" s="20" t="s">
        <v>40</v>
      </c>
    </row>
    <row r="14" spans="1:11" s="57" customFormat="1" ht="14.45" x14ac:dyDescent="0.3">
      <c r="A14" s="15" t="s">
        <v>33</v>
      </c>
      <c r="B14" s="8">
        <v>2211</v>
      </c>
      <c r="C14" s="10">
        <v>41813</v>
      </c>
      <c r="D14" s="85" t="s">
        <v>17</v>
      </c>
      <c r="E14" s="7" t="s">
        <v>18</v>
      </c>
      <c r="F14" s="9">
        <v>3248</v>
      </c>
      <c r="G14" s="19"/>
      <c r="H14" s="20"/>
      <c r="I14" s="20"/>
      <c r="J14" s="19"/>
      <c r="K14" s="19" t="s">
        <v>40</v>
      </c>
    </row>
    <row r="15" spans="1:11" s="57" customFormat="1" ht="27.6" x14ac:dyDescent="0.3">
      <c r="A15" s="15" t="s">
        <v>31</v>
      </c>
      <c r="B15" s="14">
        <v>600329618989</v>
      </c>
      <c r="C15" s="10" t="s">
        <v>26</v>
      </c>
      <c r="D15" s="65" t="s">
        <v>21</v>
      </c>
      <c r="E15" s="7" t="s">
        <v>70</v>
      </c>
      <c r="F15" s="9">
        <v>384483.13</v>
      </c>
      <c r="G15" s="20"/>
      <c r="H15" s="20"/>
      <c r="I15" s="20"/>
      <c r="J15" s="20"/>
      <c r="K15" s="20" t="s">
        <v>40</v>
      </c>
    </row>
    <row r="16" spans="1:11" s="57" customFormat="1" ht="27.6" x14ac:dyDescent="0.3">
      <c r="A16" s="15" t="s">
        <v>32</v>
      </c>
      <c r="B16" s="14">
        <v>600918516501</v>
      </c>
      <c r="C16" s="10" t="s">
        <v>26</v>
      </c>
      <c r="D16" s="65" t="s">
        <v>21</v>
      </c>
      <c r="E16" s="7" t="s">
        <v>70</v>
      </c>
      <c r="F16" s="9">
        <v>9980.0400000000009</v>
      </c>
      <c r="G16" s="20"/>
      <c r="H16" s="20"/>
      <c r="I16" s="20"/>
      <c r="J16" s="20"/>
      <c r="K16" s="20" t="s">
        <v>40</v>
      </c>
    </row>
    <row r="17" spans="1:12" s="57" customFormat="1" ht="27.6" x14ac:dyDescent="0.3">
      <c r="A17" s="15" t="s">
        <v>28</v>
      </c>
      <c r="B17" s="14">
        <v>600329619408</v>
      </c>
      <c r="C17" s="10">
        <v>41943</v>
      </c>
      <c r="D17" s="65" t="s">
        <v>21</v>
      </c>
      <c r="E17" s="7" t="s">
        <v>71</v>
      </c>
      <c r="F17" s="9">
        <v>379797.13</v>
      </c>
      <c r="G17" s="20"/>
      <c r="H17" s="20"/>
      <c r="I17" s="20"/>
      <c r="J17" s="20"/>
      <c r="K17" s="20" t="s">
        <v>40</v>
      </c>
    </row>
    <row r="18" spans="1:12" s="57" customFormat="1" ht="27.6" x14ac:dyDescent="0.3">
      <c r="A18" s="15" t="s">
        <v>29</v>
      </c>
      <c r="B18" s="14">
        <v>600918516795</v>
      </c>
      <c r="C18" s="10">
        <v>41943</v>
      </c>
      <c r="D18" s="65" t="s">
        <v>21</v>
      </c>
      <c r="E18" s="7" t="s">
        <v>71</v>
      </c>
      <c r="F18" s="9">
        <v>7168.44</v>
      </c>
      <c r="G18" s="20"/>
      <c r="H18" s="20"/>
      <c r="I18" s="20"/>
      <c r="J18" s="20"/>
      <c r="K18" s="20" t="s">
        <v>40</v>
      </c>
    </row>
    <row r="19" spans="1:12" s="57" customFormat="1" ht="27.6" x14ac:dyDescent="0.3">
      <c r="A19" s="21" t="s">
        <v>30</v>
      </c>
      <c r="B19" s="14">
        <v>600329621150</v>
      </c>
      <c r="C19" s="10">
        <v>42308</v>
      </c>
      <c r="D19" s="65" t="s">
        <v>21</v>
      </c>
      <c r="E19" s="7" t="s">
        <v>72</v>
      </c>
      <c r="F19" s="9">
        <v>112688.02</v>
      </c>
      <c r="G19" s="16"/>
      <c r="H19" s="16"/>
      <c r="I19" s="16"/>
      <c r="J19" s="16"/>
      <c r="K19" s="16" t="s">
        <v>40</v>
      </c>
    </row>
    <row r="20" spans="1:12" s="57" customFormat="1" ht="27.6" x14ac:dyDescent="0.3">
      <c r="A20" s="21" t="s">
        <v>27</v>
      </c>
      <c r="B20" s="14">
        <v>600918518395</v>
      </c>
      <c r="C20" s="10">
        <v>42308</v>
      </c>
      <c r="D20" s="65" t="s">
        <v>21</v>
      </c>
      <c r="E20" s="7" t="s">
        <v>72</v>
      </c>
      <c r="F20" s="9">
        <v>12300.19</v>
      </c>
      <c r="G20" s="16"/>
      <c r="H20" s="16"/>
      <c r="I20" s="16"/>
      <c r="J20" s="16"/>
      <c r="K20" s="16" t="s">
        <v>40</v>
      </c>
    </row>
    <row r="21" spans="1:12" s="57" customFormat="1" ht="27.6" x14ac:dyDescent="0.3">
      <c r="A21" s="21" t="s">
        <v>58</v>
      </c>
      <c r="B21" s="14">
        <v>600918518487</v>
      </c>
      <c r="C21" s="10">
        <v>42308</v>
      </c>
      <c r="D21" s="65" t="s">
        <v>21</v>
      </c>
      <c r="E21" s="7" t="s">
        <v>72</v>
      </c>
      <c r="F21" s="9">
        <v>11213.04</v>
      </c>
      <c r="G21" s="16"/>
      <c r="H21" s="16"/>
      <c r="I21" s="16"/>
      <c r="J21" s="16"/>
      <c r="K21" s="16" t="s">
        <v>40</v>
      </c>
    </row>
    <row r="22" spans="1:12" s="57" customFormat="1" ht="27.6" x14ac:dyDescent="0.3">
      <c r="A22" s="15" t="s">
        <v>42</v>
      </c>
      <c r="B22" s="14">
        <v>600329622042</v>
      </c>
      <c r="C22" s="10">
        <v>42490</v>
      </c>
      <c r="D22" s="65" t="s">
        <v>21</v>
      </c>
      <c r="E22" s="7" t="s">
        <v>73</v>
      </c>
      <c r="F22" s="9">
        <v>357905.79</v>
      </c>
      <c r="G22" s="16"/>
      <c r="H22" s="16"/>
      <c r="I22" s="16"/>
      <c r="J22" s="16"/>
      <c r="K22" s="16" t="s">
        <v>44</v>
      </c>
    </row>
    <row r="23" spans="1:12" s="57" customFormat="1" ht="27.6" x14ac:dyDescent="0.3">
      <c r="A23" s="15" t="s">
        <v>43</v>
      </c>
      <c r="B23" s="14">
        <v>600918519017</v>
      </c>
      <c r="C23" s="10">
        <v>42490</v>
      </c>
      <c r="D23" s="65" t="s">
        <v>21</v>
      </c>
      <c r="E23" s="7" t="s">
        <v>73</v>
      </c>
      <c r="F23" s="9">
        <v>8714.7900000000009</v>
      </c>
      <c r="G23" s="16"/>
      <c r="H23" s="16"/>
      <c r="I23" s="16"/>
      <c r="J23" s="16"/>
      <c r="K23" s="16" t="s">
        <v>44</v>
      </c>
    </row>
    <row r="24" spans="1:12" s="57" customFormat="1" ht="27.6" x14ac:dyDescent="0.3">
      <c r="A24" s="14" t="s">
        <v>67</v>
      </c>
      <c r="B24" s="14">
        <v>600918519733</v>
      </c>
      <c r="C24" s="10">
        <v>42704</v>
      </c>
      <c r="D24" s="65" t="s">
        <v>21</v>
      </c>
      <c r="E24" s="7" t="s">
        <v>74</v>
      </c>
      <c r="F24" s="9">
        <v>6526.95</v>
      </c>
      <c r="G24" s="16"/>
      <c r="H24" s="16"/>
      <c r="I24" s="16"/>
      <c r="J24" s="16"/>
      <c r="K24" s="16" t="s">
        <v>40</v>
      </c>
    </row>
    <row r="25" spans="1:12" s="57" customFormat="1" ht="30" x14ac:dyDescent="0.25">
      <c r="A25" s="14" t="s">
        <v>68</v>
      </c>
      <c r="B25" s="14">
        <v>600329622785</v>
      </c>
      <c r="C25" s="10">
        <v>42704</v>
      </c>
      <c r="D25" s="65" t="s">
        <v>21</v>
      </c>
      <c r="E25" s="7" t="s">
        <v>74</v>
      </c>
      <c r="F25" s="9">
        <v>390291</v>
      </c>
      <c r="G25" s="16"/>
      <c r="H25" s="16"/>
      <c r="I25" s="16"/>
      <c r="J25" s="16"/>
      <c r="K25" s="16" t="s">
        <v>40</v>
      </c>
    </row>
    <row r="26" spans="1:12" ht="30" x14ac:dyDescent="0.25">
      <c r="A26" s="24" t="s">
        <v>59</v>
      </c>
      <c r="B26" s="8">
        <v>11653</v>
      </c>
      <c r="C26" s="10">
        <v>42717</v>
      </c>
      <c r="D26" s="65" t="s">
        <v>19</v>
      </c>
      <c r="E26" s="7" t="s">
        <v>20</v>
      </c>
      <c r="F26" s="9">
        <v>99000</v>
      </c>
      <c r="G26" s="16"/>
      <c r="H26" s="16"/>
      <c r="I26" s="16"/>
      <c r="J26" s="16"/>
      <c r="K26" s="16" t="s">
        <v>44</v>
      </c>
    </row>
    <row r="27" spans="1:12" ht="30" x14ac:dyDescent="0.25">
      <c r="A27" s="20" t="s">
        <v>64</v>
      </c>
      <c r="B27" s="20">
        <v>42</v>
      </c>
      <c r="C27" s="24">
        <v>42823</v>
      </c>
      <c r="D27" s="84" t="s">
        <v>65</v>
      </c>
      <c r="E27" s="7" t="s">
        <v>75</v>
      </c>
      <c r="F27" s="79">
        <v>22302</v>
      </c>
      <c r="G27" s="16"/>
      <c r="H27" s="16"/>
      <c r="I27" s="16"/>
      <c r="J27" s="16"/>
      <c r="K27" s="16" t="s">
        <v>44</v>
      </c>
    </row>
    <row r="28" spans="1:12" ht="30" x14ac:dyDescent="0.25">
      <c r="A28" s="20" t="s">
        <v>62</v>
      </c>
      <c r="B28" s="63">
        <v>600329623112</v>
      </c>
      <c r="C28" s="24">
        <v>42825</v>
      </c>
      <c r="D28" s="65" t="s">
        <v>21</v>
      </c>
      <c r="E28" s="7" t="s">
        <v>76</v>
      </c>
      <c r="F28" s="79">
        <v>356302.05</v>
      </c>
      <c r="G28" s="16"/>
      <c r="H28" s="64"/>
      <c r="I28" s="64"/>
      <c r="J28" s="16"/>
      <c r="K28" s="16" t="s">
        <v>40</v>
      </c>
    </row>
    <row r="29" spans="1:12" ht="30" x14ac:dyDescent="0.25">
      <c r="A29" s="20" t="s">
        <v>63</v>
      </c>
      <c r="B29" s="63">
        <v>600918520213</v>
      </c>
      <c r="C29" s="24">
        <v>42825</v>
      </c>
      <c r="D29" s="84" t="s">
        <v>21</v>
      </c>
      <c r="E29" s="7" t="s">
        <v>76</v>
      </c>
      <c r="F29" s="79">
        <v>6468.63</v>
      </c>
      <c r="G29" s="16"/>
      <c r="H29" s="16"/>
      <c r="I29" s="16"/>
      <c r="J29" s="16"/>
      <c r="K29" s="16" t="s">
        <v>40</v>
      </c>
    </row>
    <row r="30" spans="1:12" ht="30" x14ac:dyDescent="0.25">
      <c r="A30" s="20" t="s">
        <v>60</v>
      </c>
      <c r="B30" s="63">
        <v>600329623202</v>
      </c>
      <c r="C30" s="24">
        <v>42855</v>
      </c>
      <c r="D30" s="65" t="s">
        <v>21</v>
      </c>
      <c r="E30" s="7" t="s">
        <v>77</v>
      </c>
      <c r="F30" s="79">
        <v>401931.76</v>
      </c>
      <c r="G30" s="16"/>
      <c r="H30" s="16"/>
      <c r="I30" s="16"/>
      <c r="J30" s="16"/>
      <c r="K30" s="16" t="s">
        <v>40</v>
      </c>
    </row>
    <row r="31" spans="1:12" ht="30" x14ac:dyDescent="0.25">
      <c r="A31" s="20" t="s">
        <v>61</v>
      </c>
      <c r="B31" s="63">
        <v>600918520306</v>
      </c>
      <c r="C31" s="24">
        <v>42855</v>
      </c>
      <c r="D31" s="84" t="s">
        <v>21</v>
      </c>
      <c r="E31" s="7" t="s">
        <v>77</v>
      </c>
      <c r="F31" s="79">
        <v>12460.6</v>
      </c>
      <c r="G31" s="16"/>
      <c r="H31" s="16"/>
      <c r="I31" s="16"/>
      <c r="J31" s="16"/>
      <c r="K31" s="16" t="s">
        <v>40</v>
      </c>
      <c r="L31" s="17"/>
    </row>
    <row r="32" spans="1:12" ht="30" x14ac:dyDescent="0.25">
      <c r="A32" s="20" t="s">
        <v>79</v>
      </c>
      <c r="B32" s="63">
        <v>600329623767</v>
      </c>
      <c r="C32" s="24">
        <v>43008</v>
      </c>
      <c r="D32" s="65" t="s">
        <v>21</v>
      </c>
      <c r="E32" s="7" t="s">
        <v>78</v>
      </c>
      <c r="F32" s="79">
        <v>209065.51</v>
      </c>
      <c r="G32" s="16"/>
      <c r="H32" s="16"/>
      <c r="I32" s="16"/>
      <c r="J32" s="16"/>
      <c r="K32" s="16" t="s">
        <v>40</v>
      </c>
    </row>
    <row r="33" spans="1:12" ht="30" x14ac:dyDescent="0.25">
      <c r="A33" s="20" t="s">
        <v>81</v>
      </c>
      <c r="B33" s="63">
        <v>600329623851</v>
      </c>
      <c r="C33" s="24">
        <v>43039</v>
      </c>
      <c r="D33" s="65" t="s">
        <v>21</v>
      </c>
      <c r="E33" s="7" t="s">
        <v>80</v>
      </c>
      <c r="F33" s="82">
        <v>380440.43</v>
      </c>
      <c r="G33" s="16"/>
      <c r="H33" s="16"/>
      <c r="I33" s="16"/>
      <c r="J33" s="16"/>
      <c r="K33" s="16" t="s">
        <v>40</v>
      </c>
      <c r="L33" s="17"/>
    </row>
    <row r="34" spans="1:12" ht="30" x14ac:dyDescent="0.25">
      <c r="A34" s="20" t="s">
        <v>82</v>
      </c>
      <c r="B34" s="63">
        <v>600918520957</v>
      </c>
      <c r="C34" s="24">
        <v>43039</v>
      </c>
      <c r="D34" s="84" t="s">
        <v>21</v>
      </c>
      <c r="E34" s="7" t="s">
        <v>80</v>
      </c>
      <c r="F34" s="82">
        <v>7395.41</v>
      </c>
      <c r="G34" s="16"/>
      <c r="H34" s="16"/>
      <c r="I34" s="16"/>
      <c r="J34" s="16"/>
      <c r="K34" s="16" t="s">
        <v>40</v>
      </c>
      <c r="L34" s="17"/>
    </row>
    <row r="35" spans="1:12" ht="60" x14ac:dyDescent="0.25">
      <c r="A35" s="20" t="s">
        <v>124</v>
      </c>
      <c r="B35" s="20">
        <v>8610</v>
      </c>
      <c r="C35" s="10">
        <v>43061</v>
      </c>
      <c r="D35" s="15" t="s">
        <v>125</v>
      </c>
      <c r="E35" s="7" t="s">
        <v>126</v>
      </c>
      <c r="F35" s="9">
        <v>6690</v>
      </c>
      <c r="G35" s="16"/>
      <c r="H35" s="16"/>
      <c r="I35" s="16"/>
      <c r="J35" s="16"/>
      <c r="K35" s="16" t="s">
        <v>40</v>
      </c>
    </row>
    <row r="36" spans="1:12" ht="30" x14ac:dyDescent="0.25">
      <c r="A36" s="20" t="s">
        <v>83</v>
      </c>
      <c r="B36" s="63">
        <v>600329623945</v>
      </c>
      <c r="C36" s="24">
        <v>43069</v>
      </c>
      <c r="D36" s="65" t="s">
        <v>21</v>
      </c>
      <c r="E36" s="7" t="s">
        <v>84</v>
      </c>
      <c r="F36" s="82">
        <v>399184.43</v>
      </c>
      <c r="G36" s="16"/>
      <c r="H36" s="16"/>
      <c r="I36" s="16"/>
      <c r="J36" s="16"/>
      <c r="K36" s="16" t="s">
        <v>40</v>
      </c>
    </row>
    <row r="37" spans="1:12" ht="30" x14ac:dyDescent="0.25">
      <c r="A37" s="20" t="s">
        <v>85</v>
      </c>
      <c r="B37" s="63">
        <v>600918521011</v>
      </c>
      <c r="C37" s="24">
        <v>43069</v>
      </c>
      <c r="D37" s="84" t="s">
        <v>21</v>
      </c>
      <c r="E37" s="7" t="s">
        <v>84</v>
      </c>
      <c r="F37" s="82">
        <v>7366.25</v>
      </c>
      <c r="G37" s="16"/>
      <c r="H37" s="16"/>
      <c r="I37" s="16"/>
      <c r="J37" s="16"/>
      <c r="K37" s="16" t="s">
        <v>40</v>
      </c>
    </row>
    <row r="38" spans="1:12" ht="45" x14ac:dyDescent="0.25">
      <c r="A38" s="20" t="s">
        <v>22</v>
      </c>
      <c r="B38" s="63" t="s">
        <v>145</v>
      </c>
      <c r="C38" s="24">
        <v>43083</v>
      </c>
      <c r="D38" s="84" t="s">
        <v>146</v>
      </c>
      <c r="E38" s="7" t="s">
        <v>147</v>
      </c>
      <c r="F38" s="82">
        <v>60998.62</v>
      </c>
      <c r="G38" s="16"/>
      <c r="H38" s="16"/>
      <c r="I38" s="16"/>
      <c r="J38" s="16"/>
      <c r="K38" s="16" t="s">
        <v>40</v>
      </c>
    </row>
    <row r="39" spans="1:12" ht="45" x14ac:dyDescent="0.25">
      <c r="A39" s="20" t="s">
        <v>86</v>
      </c>
      <c r="B39" s="63">
        <v>1071</v>
      </c>
      <c r="C39" s="24">
        <v>43083</v>
      </c>
      <c r="D39" s="84" t="s">
        <v>87</v>
      </c>
      <c r="E39" s="7" t="s">
        <v>88</v>
      </c>
      <c r="F39" s="82">
        <v>5748.37</v>
      </c>
      <c r="G39" s="16"/>
      <c r="H39" s="16"/>
      <c r="I39" s="16"/>
      <c r="J39" s="16"/>
      <c r="K39" s="16" t="s">
        <v>40</v>
      </c>
    </row>
    <row r="40" spans="1:12" ht="45" x14ac:dyDescent="0.25">
      <c r="A40" s="20" t="s">
        <v>22</v>
      </c>
      <c r="B40" s="63" t="s">
        <v>151</v>
      </c>
      <c r="C40" s="24">
        <v>43110</v>
      </c>
      <c r="D40" s="84" t="s">
        <v>152</v>
      </c>
      <c r="E40" s="7" t="s">
        <v>153</v>
      </c>
      <c r="F40" s="82">
        <v>6922.01</v>
      </c>
      <c r="G40" s="16"/>
      <c r="H40" s="16"/>
      <c r="I40" s="16"/>
      <c r="J40" s="16" t="s">
        <v>40</v>
      </c>
      <c r="K40" s="20"/>
    </row>
    <row r="41" spans="1:12" ht="45" x14ac:dyDescent="0.25">
      <c r="A41" s="20" t="s">
        <v>89</v>
      </c>
      <c r="B41" s="63">
        <v>1079</v>
      </c>
      <c r="C41" s="24">
        <v>43119</v>
      </c>
      <c r="D41" s="84" t="s">
        <v>87</v>
      </c>
      <c r="E41" s="7" t="s">
        <v>88</v>
      </c>
      <c r="F41" s="82">
        <v>4115.84</v>
      </c>
      <c r="G41" s="16"/>
      <c r="H41" s="16"/>
      <c r="I41" s="16"/>
      <c r="J41" s="16" t="s">
        <v>40</v>
      </c>
      <c r="K41" s="20"/>
    </row>
    <row r="42" spans="1:12" ht="45" x14ac:dyDescent="0.25">
      <c r="A42" s="20" t="s">
        <v>115</v>
      </c>
      <c r="B42" s="63">
        <v>1086</v>
      </c>
      <c r="C42" s="24">
        <v>43147</v>
      </c>
      <c r="D42" s="84" t="s">
        <v>87</v>
      </c>
      <c r="E42" s="7" t="s">
        <v>88</v>
      </c>
      <c r="F42" s="82">
        <v>3988.99</v>
      </c>
      <c r="G42" s="16"/>
      <c r="H42" s="16"/>
      <c r="I42" s="16" t="s">
        <v>40</v>
      </c>
      <c r="J42" s="20"/>
      <c r="K42" s="20"/>
    </row>
    <row r="43" spans="1:12" ht="45" x14ac:dyDescent="0.25">
      <c r="A43" s="20" t="s">
        <v>22</v>
      </c>
      <c r="B43" s="63" t="s">
        <v>149</v>
      </c>
      <c r="C43" s="24">
        <v>43143</v>
      </c>
      <c r="D43" s="84" t="s">
        <v>148</v>
      </c>
      <c r="E43" s="7" t="s">
        <v>150</v>
      </c>
      <c r="F43" s="82">
        <v>57683.43</v>
      </c>
      <c r="G43" s="16"/>
      <c r="H43" s="16"/>
      <c r="I43" s="16" t="s">
        <v>40</v>
      </c>
      <c r="J43" s="20"/>
      <c r="K43" s="20"/>
    </row>
    <row r="44" spans="1:12" ht="30" x14ac:dyDescent="0.25">
      <c r="A44" s="15" t="s">
        <v>113</v>
      </c>
      <c r="B44" s="63">
        <v>600329624298</v>
      </c>
      <c r="C44" s="24">
        <v>43159</v>
      </c>
      <c r="D44" s="65" t="s">
        <v>21</v>
      </c>
      <c r="E44" s="7" t="s">
        <v>112</v>
      </c>
      <c r="F44" s="9">
        <v>333580.43</v>
      </c>
      <c r="G44" s="16"/>
      <c r="H44" s="16"/>
      <c r="I44" s="16" t="s">
        <v>40</v>
      </c>
      <c r="J44" s="20"/>
      <c r="K44" s="20"/>
    </row>
    <row r="45" spans="1:12" ht="30" x14ac:dyDescent="0.25">
      <c r="A45" s="15" t="s">
        <v>114</v>
      </c>
      <c r="B45" s="63">
        <v>600918521399</v>
      </c>
      <c r="C45" s="24">
        <v>43159</v>
      </c>
      <c r="D45" s="65" t="s">
        <v>21</v>
      </c>
      <c r="E45" s="7" t="s">
        <v>112</v>
      </c>
      <c r="F45" s="9">
        <v>7366.25</v>
      </c>
      <c r="G45" s="16"/>
      <c r="H45" s="16"/>
      <c r="I45" s="16" t="s">
        <v>40</v>
      </c>
      <c r="J45" s="20"/>
      <c r="K45" s="20"/>
    </row>
    <row r="46" spans="1:12" ht="45" x14ac:dyDescent="0.25">
      <c r="A46" s="20" t="s">
        <v>116</v>
      </c>
      <c r="B46" s="63">
        <v>1096</v>
      </c>
      <c r="C46" s="24">
        <v>43174</v>
      </c>
      <c r="D46" s="84" t="s">
        <v>87</v>
      </c>
      <c r="E46" s="7" t="s">
        <v>88</v>
      </c>
      <c r="F46" s="82">
        <v>3982.5</v>
      </c>
      <c r="G46" s="16"/>
      <c r="H46" s="16" t="s">
        <v>40</v>
      </c>
      <c r="I46" s="20"/>
      <c r="J46" s="20"/>
      <c r="K46" s="20"/>
    </row>
    <row r="47" spans="1:12" ht="30" x14ac:dyDescent="0.25">
      <c r="A47" s="20" t="s">
        <v>22</v>
      </c>
      <c r="B47" s="63">
        <v>178</v>
      </c>
      <c r="C47" s="24">
        <v>43178</v>
      </c>
      <c r="D47" s="84" t="s">
        <v>154</v>
      </c>
      <c r="E47" s="7" t="s">
        <v>155</v>
      </c>
      <c r="F47" s="82">
        <v>71737.69</v>
      </c>
      <c r="G47" s="16"/>
      <c r="H47" s="16" t="s">
        <v>40</v>
      </c>
      <c r="I47" s="20"/>
      <c r="J47" s="20"/>
      <c r="K47" s="20"/>
    </row>
    <row r="48" spans="1:12" ht="30" x14ac:dyDescent="0.25">
      <c r="A48" s="15" t="s">
        <v>128</v>
      </c>
      <c r="B48" s="63">
        <v>600329624388</v>
      </c>
      <c r="C48" s="24">
        <v>43190</v>
      </c>
      <c r="D48" s="65" t="s">
        <v>21</v>
      </c>
      <c r="E48" s="7" t="s">
        <v>127</v>
      </c>
      <c r="F48" s="9">
        <v>389812.43</v>
      </c>
      <c r="G48" s="16"/>
      <c r="H48" s="16" t="s">
        <v>40</v>
      </c>
      <c r="I48" s="20"/>
      <c r="J48" s="20"/>
      <c r="K48" s="20"/>
    </row>
    <row r="49" spans="1:11" ht="30" x14ac:dyDescent="0.25">
      <c r="A49" s="15" t="s">
        <v>129</v>
      </c>
      <c r="B49" s="63">
        <v>600918521489</v>
      </c>
      <c r="C49" s="24">
        <v>43190</v>
      </c>
      <c r="D49" s="65" t="s">
        <v>21</v>
      </c>
      <c r="E49" s="7" t="s">
        <v>127</v>
      </c>
      <c r="F49" s="9">
        <v>6410.31</v>
      </c>
      <c r="G49" s="16"/>
      <c r="H49" s="16" t="s">
        <v>40</v>
      </c>
      <c r="I49" s="20"/>
      <c r="J49" s="20"/>
      <c r="K49" s="20"/>
    </row>
    <row r="50" spans="1:11" x14ac:dyDescent="0.25">
      <c r="A50" s="126" t="s">
        <v>144</v>
      </c>
      <c r="B50" s="126"/>
      <c r="C50" s="126"/>
      <c r="D50" s="126"/>
      <c r="E50" s="126"/>
      <c r="F50" s="83">
        <f>SUM(F9:F49)</f>
        <v>4616667.330000001</v>
      </c>
      <c r="G50" s="71"/>
      <c r="H50" s="71"/>
      <c r="I50" s="71"/>
      <c r="J50" s="71"/>
      <c r="K50" s="71"/>
    </row>
    <row r="51" spans="1:11" ht="45" x14ac:dyDescent="0.25">
      <c r="A51" s="15" t="s">
        <v>130</v>
      </c>
      <c r="B51" s="20">
        <v>43</v>
      </c>
      <c r="C51" s="118">
        <v>43209</v>
      </c>
      <c r="D51" s="65" t="s">
        <v>131</v>
      </c>
      <c r="E51" s="7" t="s">
        <v>132</v>
      </c>
      <c r="F51" s="9">
        <v>27752.45</v>
      </c>
      <c r="G51" s="16" t="s">
        <v>40</v>
      </c>
      <c r="H51" s="16"/>
      <c r="I51" s="20"/>
      <c r="J51" s="20"/>
      <c r="K51" s="20"/>
    </row>
    <row r="52" spans="1:11" ht="45" x14ac:dyDescent="0.25">
      <c r="A52" s="20" t="s">
        <v>120</v>
      </c>
      <c r="B52" s="63">
        <v>1106</v>
      </c>
      <c r="C52" s="24">
        <v>43209</v>
      </c>
      <c r="D52" s="84" t="s">
        <v>87</v>
      </c>
      <c r="E52" s="7" t="s">
        <v>88</v>
      </c>
      <c r="F52" s="82">
        <v>3982.5</v>
      </c>
      <c r="G52" s="16" t="s">
        <v>40</v>
      </c>
      <c r="H52" s="16"/>
      <c r="I52" s="20"/>
      <c r="J52" s="20"/>
      <c r="K52" s="20"/>
    </row>
    <row r="53" spans="1:11" ht="30" x14ac:dyDescent="0.25">
      <c r="A53" s="15" t="s">
        <v>121</v>
      </c>
      <c r="B53" s="20">
        <v>23922394</v>
      </c>
      <c r="C53" s="118">
        <v>43210</v>
      </c>
      <c r="D53" s="65" t="s">
        <v>122</v>
      </c>
      <c r="E53" s="7" t="s">
        <v>123</v>
      </c>
      <c r="F53" s="9">
        <v>3816</v>
      </c>
      <c r="G53" s="16" t="s">
        <v>40</v>
      </c>
      <c r="H53" s="16"/>
      <c r="I53" s="20"/>
      <c r="J53" s="20"/>
      <c r="K53" s="20"/>
    </row>
    <row r="54" spans="1:11" ht="45" x14ac:dyDescent="0.25">
      <c r="A54" s="15" t="s">
        <v>133</v>
      </c>
      <c r="B54" s="20">
        <v>39185</v>
      </c>
      <c r="C54" s="118">
        <v>43214</v>
      </c>
      <c r="D54" s="65" t="s">
        <v>134</v>
      </c>
      <c r="E54" s="7" t="s">
        <v>135</v>
      </c>
      <c r="F54" s="9">
        <v>11600</v>
      </c>
      <c r="G54" s="16" t="s">
        <v>40</v>
      </c>
      <c r="H54" s="16"/>
      <c r="I54" s="20"/>
      <c r="J54" s="20"/>
      <c r="K54" s="20"/>
    </row>
    <row r="55" spans="1:11" ht="30" x14ac:dyDescent="0.25">
      <c r="A55" s="15" t="s">
        <v>141</v>
      </c>
      <c r="B55" s="20">
        <v>24</v>
      </c>
      <c r="C55" s="118">
        <v>43218</v>
      </c>
      <c r="D55" s="65" t="s">
        <v>66</v>
      </c>
      <c r="E55" s="7" t="s">
        <v>142</v>
      </c>
      <c r="F55" s="9">
        <v>27806.47</v>
      </c>
      <c r="G55" s="16" t="s">
        <v>40</v>
      </c>
      <c r="H55" s="16"/>
      <c r="I55" s="20"/>
      <c r="J55" s="20"/>
      <c r="K55" s="20"/>
    </row>
    <row r="56" spans="1:11" ht="30" x14ac:dyDescent="0.25">
      <c r="A56" s="15" t="s">
        <v>140</v>
      </c>
      <c r="B56" s="20">
        <v>114</v>
      </c>
      <c r="C56" s="118">
        <v>43218</v>
      </c>
      <c r="D56" s="65" t="s">
        <v>66</v>
      </c>
      <c r="E56" s="7" t="s">
        <v>137</v>
      </c>
      <c r="F56" s="9">
        <v>62767.19</v>
      </c>
      <c r="G56" s="16" t="s">
        <v>40</v>
      </c>
      <c r="H56" s="16"/>
      <c r="I56" s="20"/>
      <c r="J56" s="20"/>
      <c r="K56" s="20"/>
    </row>
    <row r="57" spans="1:11" ht="30" x14ac:dyDescent="0.25">
      <c r="A57" s="15" t="s">
        <v>138</v>
      </c>
      <c r="B57" s="20">
        <v>90</v>
      </c>
      <c r="C57" s="118">
        <v>43218</v>
      </c>
      <c r="D57" s="65" t="s">
        <v>66</v>
      </c>
      <c r="E57" s="7" t="s">
        <v>137</v>
      </c>
      <c r="F57" s="9">
        <v>1938.08</v>
      </c>
      <c r="G57" s="16" t="s">
        <v>40</v>
      </c>
      <c r="H57" s="16"/>
      <c r="I57" s="20"/>
      <c r="J57" s="20"/>
      <c r="K57" s="20"/>
    </row>
    <row r="58" spans="1:11" ht="30" x14ac:dyDescent="0.25">
      <c r="A58" s="15" t="s">
        <v>139</v>
      </c>
      <c r="B58" s="20">
        <v>12</v>
      </c>
      <c r="C58" s="118">
        <v>43218</v>
      </c>
      <c r="D58" s="65" t="s">
        <v>66</v>
      </c>
      <c r="E58" s="7" t="s">
        <v>137</v>
      </c>
      <c r="F58" s="9">
        <v>1382.45</v>
      </c>
      <c r="G58" s="16" t="s">
        <v>40</v>
      </c>
      <c r="H58" s="16"/>
      <c r="I58" s="20"/>
      <c r="J58" s="20"/>
      <c r="K58" s="20"/>
    </row>
    <row r="59" spans="1:11" ht="30" x14ac:dyDescent="0.25">
      <c r="A59" s="15" t="s">
        <v>136</v>
      </c>
      <c r="B59" s="20">
        <v>6</v>
      </c>
      <c r="C59" s="118">
        <v>43218</v>
      </c>
      <c r="D59" s="65" t="s">
        <v>66</v>
      </c>
      <c r="E59" s="7" t="s">
        <v>137</v>
      </c>
      <c r="F59" s="9">
        <v>11976.77</v>
      </c>
      <c r="G59" s="16" t="s">
        <v>40</v>
      </c>
      <c r="H59" s="16"/>
      <c r="I59" s="20"/>
      <c r="J59" s="20"/>
      <c r="K59" s="20"/>
    </row>
    <row r="60" spans="1:11" x14ac:dyDescent="0.25">
      <c r="A60" s="72"/>
      <c r="B60" s="73"/>
      <c r="C60" s="119"/>
      <c r="D60" s="74" t="s">
        <v>143</v>
      </c>
      <c r="E60" s="75"/>
      <c r="F60" s="76">
        <f>SUM(F51:F59)</f>
        <v>153021.90999999997</v>
      </c>
      <c r="G60" s="73"/>
      <c r="H60" s="73"/>
      <c r="I60" s="73"/>
      <c r="J60" s="73"/>
      <c r="K60" s="73"/>
    </row>
    <row r="61" spans="1:11" x14ac:dyDescent="0.25">
      <c r="A61" s="15"/>
      <c r="B61" s="20"/>
      <c r="C61" s="10"/>
      <c r="D61" s="65"/>
      <c r="E61" s="7"/>
      <c r="F61" s="69">
        <f>+F50+F60</f>
        <v>4769689.2400000012</v>
      </c>
      <c r="G61" s="70"/>
      <c r="H61" s="70"/>
      <c r="I61" s="70"/>
      <c r="J61" s="70"/>
      <c r="K61" s="70"/>
    </row>
    <row r="62" spans="1:11" x14ac:dyDescent="0.25">
      <c r="A62" s="22"/>
      <c r="B62" s="23"/>
      <c r="C62" s="11"/>
      <c r="D62" s="12"/>
      <c r="E62" s="13"/>
      <c r="F62" s="25"/>
      <c r="G62" s="51"/>
      <c r="H62" s="51"/>
      <c r="I62" s="51"/>
      <c r="J62" s="51"/>
      <c r="K62" s="51"/>
    </row>
    <row r="63" spans="1:11" x14ac:dyDescent="0.25">
      <c r="A63" s="22"/>
      <c r="B63" s="23"/>
      <c r="C63" s="11"/>
      <c r="D63" s="12"/>
      <c r="E63" s="13"/>
      <c r="F63" s="25"/>
      <c r="G63" s="51"/>
      <c r="H63" s="51"/>
      <c r="I63" s="51"/>
      <c r="J63" s="51"/>
      <c r="K63" s="51"/>
    </row>
    <row r="64" spans="1:11" x14ac:dyDescent="0.25">
      <c r="B64" s="2" t="s">
        <v>10</v>
      </c>
      <c r="C64" s="6"/>
      <c r="D64" s="6"/>
      <c r="E64" s="4" t="s">
        <v>9</v>
      </c>
      <c r="F64" s="120" t="s">
        <v>8</v>
      </c>
      <c r="G64" s="120"/>
    </row>
    <row r="65" spans="2:7" x14ac:dyDescent="0.25">
      <c r="B65" s="3"/>
      <c r="C65" s="5" t="s">
        <v>6</v>
      </c>
      <c r="D65" s="5"/>
      <c r="E65" s="3" t="s">
        <v>4</v>
      </c>
      <c r="F65" s="121" t="s">
        <v>5</v>
      </c>
      <c r="G65" s="121"/>
    </row>
    <row r="66" spans="2:7" x14ac:dyDescent="0.25">
      <c r="F66" s="17"/>
    </row>
    <row r="67" spans="2:7" x14ac:dyDescent="0.25">
      <c r="B67" s="80"/>
      <c r="F67" s="17"/>
    </row>
    <row r="68" spans="2:7" x14ac:dyDescent="0.25">
      <c r="B68" s="80"/>
      <c r="F68" s="17"/>
    </row>
  </sheetData>
  <mergeCells count="9">
    <mergeCell ref="F64:G64"/>
    <mergeCell ref="F65:G65"/>
    <mergeCell ref="B1:G1"/>
    <mergeCell ref="B2:G2"/>
    <mergeCell ref="B3:G3"/>
    <mergeCell ref="G6:H6"/>
    <mergeCell ref="D4:F4"/>
    <mergeCell ref="B5:D5"/>
    <mergeCell ref="A50:E50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25" zoomScale="70" zoomScaleNormal="70" workbookViewId="0">
      <selection activeCell="C45" sqref="C45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6"/>
      <c r="B7" s="27"/>
      <c r="C7" s="28"/>
    </row>
    <row r="8" spans="1:3" ht="14.45" x14ac:dyDescent="0.3">
      <c r="A8" s="29"/>
      <c r="B8" s="4"/>
      <c r="C8" s="30"/>
    </row>
    <row r="9" spans="1:3" ht="14.45" x14ac:dyDescent="0.3">
      <c r="A9" s="29"/>
      <c r="B9" s="4"/>
      <c r="C9" s="30"/>
    </row>
    <row r="10" spans="1:3" ht="14.45" x14ac:dyDescent="0.3">
      <c r="A10" s="29"/>
      <c r="B10" s="4"/>
      <c r="C10" s="30"/>
    </row>
    <row r="11" spans="1:3" ht="14.45" x14ac:dyDescent="0.3">
      <c r="A11" s="29"/>
      <c r="B11" s="4"/>
      <c r="C11" s="30"/>
    </row>
    <row r="12" spans="1:3" ht="14.45" x14ac:dyDescent="0.3">
      <c r="A12" s="29"/>
      <c r="B12" s="4"/>
      <c r="C12" s="30"/>
    </row>
    <row r="13" spans="1:3" ht="14.45" x14ac:dyDescent="0.3">
      <c r="A13" s="29"/>
      <c r="B13" s="4"/>
      <c r="C13" s="30"/>
    </row>
    <row r="14" spans="1:3" ht="14.45" x14ac:dyDescent="0.3">
      <c r="A14" s="29"/>
      <c r="B14" s="4"/>
      <c r="C14" s="30"/>
    </row>
    <row r="15" spans="1:3" ht="14.45" x14ac:dyDescent="0.3">
      <c r="A15" s="29"/>
      <c r="B15" s="4"/>
      <c r="C15" s="30"/>
    </row>
    <row r="16" spans="1:3" ht="14.45" x14ac:dyDescent="0.3">
      <c r="A16" s="129" t="s">
        <v>0</v>
      </c>
      <c r="B16" s="130"/>
      <c r="C16" s="131"/>
    </row>
    <row r="17" spans="1:5" ht="14.45" x14ac:dyDescent="0.3">
      <c r="A17" s="129" t="s">
        <v>45</v>
      </c>
      <c r="B17" s="130"/>
      <c r="C17" s="131"/>
    </row>
    <row r="18" spans="1:5" ht="14.45" x14ac:dyDescent="0.3">
      <c r="A18" s="31"/>
      <c r="B18" s="32"/>
      <c r="C18" s="33"/>
    </row>
    <row r="19" spans="1:5" ht="14.45" x14ac:dyDescent="0.3">
      <c r="A19" s="31"/>
      <c r="B19" s="32"/>
      <c r="C19" s="33"/>
    </row>
    <row r="20" spans="1:5" ht="14.45" x14ac:dyDescent="0.3">
      <c r="A20" s="31"/>
      <c r="B20" s="132" t="s">
        <v>46</v>
      </c>
      <c r="C20" s="133"/>
    </row>
    <row r="21" spans="1:5" ht="14.45" x14ac:dyDescent="0.3">
      <c r="A21" s="31"/>
      <c r="B21" s="132" t="s">
        <v>47</v>
      </c>
      <c r="C21" s="133"/>
    </row>
    <row r="22" spans="1:5" ht="14.45" x14ac:dyDescent="0.3">
      <c r="A22" s="34"/>
      <c r="B22" s="35"/>
      <c r="C22" s="36"/>
    </row>
    <row r="23" spans="1:5" ht="14.45" x14ac:dyDescent="0.3">
      <c r="A23" s="37"/>
      <c r="B23" s="132" t="s">
        <v>118</v>
      </c>
      <c r="C23" s="133"/>
    </row>
    <row r="24" spans="1:5" ht="14.45" x14ac:dyDescent="0.3">
      <c r="A24" s="37"/>
      <c r="B24" s="38"/>
      <c r="C24" s="39"/>
    </row>
    <row r="25" spans="1:5" ht="14.45" x14ac:dyDescent="0.3">
      <c r="A25" s="37"/>
      <c r="B25" s="40"/>
      <c r="C25" s="39"/>
    </row>
    <row r="26" spans="1:5" ht="14.45" x14ac:dyDescent="0.3">
      <c r="A26" s="37"/>
      <c r="B26" s="18" t="s">
        <v>48</v>
      </c>
      <c r="C26" s="41">
        <f>+'ABRIL 2018'!F61</f>
        <v>4769689.2400000012</v>
      </c>
    </row>
    <row r="27" spans="1:5" ht="14.45" x14ac:dyDescent="0.3">
      <c r="A27" s="37"/>
      <c r="B27" s="18"/>
      <c r="C27" s="42"/>
    </row>
    <row r="28" spans="1:5" ht="14.45" x14ac:dyDescent="0.3">
      <c r="A28" s="37"/>
      <c r="B28" s="18" t="s">
        <v>49</v>
      </c>
      <c r="C28" s="42"/>
    </row>
    <row r="29" spans="1:5" ht="14.45" x14ac:dyDescent="0.3">
      <c r="A29" s="37"/>
      <c r="B29" s="18" t="s">
        <v>50</v>
      </c>
      <c r="C29" s="41">
        <f>+'ABRIL 2018'!F50</f>
        <v>4616667.330000001</v>
      </c>
    </row>
    <row r="30" spans="1:5" ht="14.45" x14ac:dyDescent="0.3">
      <c r="A30" s="37"/>
      <c r="B30" s="43"/>
      <c r="C30" s="42"/>
    </row>
    <row r="31" spans="1:5" ht="14.45" x14ac:dyDescent="0.3">
      <c r="A31" s="37"/>
      <c r="B31" s="43" t="s">
        <v>51</v>
      </c>
      <c r="C31" s="41">
        <f>+'ABRIL 2018'!F60</f>
        <v>153021.90999999997</v>
      </c>
      <c r="E31" s="54"/>
    </row>
    <row r="32" spans="1:5" ht="14.45" x14ac:dyDescent="0.3">
      <c r="A32" s="37"/>
      <c r="B32" s="43"/>
      <c r="C32" s="44"/>
    </row>
    <row r="33" spans="1:5" ht="14.45" x14ac:dyDescent="0.3">
      <c r="A33" s="37"/>
      <c r="B33" s="43" t="s">
        <v>52</v>
      </c>
      <c r="C33" s="45"/>
    </row>
    <row r="34" spans="1:5" ht="14.45" x14ac:dyDescent="0.3">
      <c r="A34" s="37"/>
      <c r="B34" s="46"/>
      <c r="C34" s="47"/>
    </row>
    <row r="35" spans="1:5" ht="14.45" x14ac:dyDescent="0.3">
      <c r="A35" s="37"/>
      <c r="B35" s="48"/>
      <c r="C35" s="49"/>
    </row>
    <row r="36" spans="1:5" ht="14.45" x14ac:dyDescent="0.3">
      <c r="A36" s="37"/>
      <c r="B36" s="48"/>
      <c r="C36" s="49"/>
    </row>
    <row r="37" spans="1:5" ht="14.45" x14ac:dyDescent="0.3">
      <c r="A37" s="37"/>
      <c r="B37" s="50"/>
      <c r="C37" s="39"/>
    </row>
    <row r="38" spans="1:5" ht="14.45" x14ac:dyDescent="0.3">
      <c r="A38" s="37"/>
      <c r="B38" s="134" t="s">
        <v>53</v>
      </c>
      <c r="C38" s="135"/>
    </row>
    <row r="39" spans="1:5" ht="14.45" x14ac:dyDescent="0.3">
      <c r="A39" s="37"/>
      <c r="B39" s="50"/>
      <c r="C39" s="39"/>
    </row>
    <row r="40" spans="1:5" ht="14.45" x14ac:dyDescent="0.3">
      <c r="A40" s="37"/>
      <c r="B40" s="51" t="s">
        <v>35</v>
      </c>
      <c r="C40" s="77">
        <f>+'ABRIL 2018'!F51+'ABRIL 2018'!F52+'ABRIL 2018'!F53+'ABRIL 2018'!F54+'ABRIL 2018'!F55+'ABRIL 2018'!F56+'ABRIL 2018'!F57+'ABRIL 2018'!F58+'ABRIL 2018'!F59</f>
        <v>153021.90999999997</v>
      </c>
    </row>
    <row r="41" spans="1:5" ht="14.45" x14ac:dyDescent="0.3">
      <c r="A41" s="37"/>
      <c r="B41" s="51" t="s">
        <v>54</v>
      </c>
      <c r="C41" s="77">
        <f>+'ABRIL 2018'!F46+'ABRIL 2018'!F47+'ABRIL 2018'!F48+'ABRIL 2018'!F49</f>
        <v>471942.93</v>
      </c>
    </row>
    <row r="42" spans="1:5" ht="14.45" x14ac:dyDescent="0.3">
      <c r="A42" s="37"/>
      <c r="B42" s="51" t="s">
        <v>55</v>
      </c>
      <c r="C42" s="77">
        <f>+'ABRIL 2018'!F42+'ABRIL 2018'!F43+'ABRIL 2018'!F44+'ABRIL 2018'!F45</f>
        <v>402619.1</v>
      </c>
    </row>
    <row r="43" spans="1:5" ht="14.45" x14ac:dyDescent="0.3">
      <c r="A43" s="37"/>
      <c r="B43" s="51" t="s">
        <v>38</v>
      </c>
      <c r="C43" s="78">
        <f>+'ABRIL 2018'!F40+'ABRIL 2018'!F41</f>
        <v>11037.85</v>
      </c>
    </row>
    <row r="44" spans="1:5" ht="14.45" x14ac:dyDescent="0.3">
      <c r="A44" s="37"/>
      <c r="B44" s="51" t="s">
        <v>56</v>
      </c>
      <c r="C44" s="77">
        <f>+'ABRIL 2018'!F39+'ABRIL 2018'!F38+'ABRIL 2018'!F37+'ABRIL 2018'!F36+'ABRIL 2018'!F35+'ABRIL 2018'!F34+'ABRIL 2018'!F33+'ABRIL 2018'!F32+'ABRIL 2018'!F31+'ABRIL 2018'!F30+'ABRIL 2018'!F29+'ABRIL 2018'!F28+'ABRIL 2018'!F27+'ABRIL 2018'!F26+'ABRIL 2018'!F25+'ABRIL 2018'!F24+'ABRIL 2018'!F23+'ABRIL 2018'!F22+'ABRIL 2018'!F21+'ABRIL 2018'!F20+'ABRIL 2018'!F19+'ABRIL 2018'!F18+'ABRIL 2018'!F17+'ABRIL 2018'!F16+'ABRIL 2018'!F15+'ABRIL 2018'!F14+'ABRIL 2018'!F13+'ABRIL 2018'!F12+'ABRIL 2018'!F11+'ABRIL 2018'!F10+'ABRIL 2018'!F9</f>
        <v>3731067.45</v>
      </c>
    </row>
    <row r="45" spans="1:5" ht="14.45" x14ac:dyDescent="0.3">
      <c r="A45" s="37"/>
      <c r="B45" s="40"/>
      <c r="C45" s="55">
        <f>SUM(C40:C44)</f>
        <v>4769689.24</v>
      </c>
      <c r="E45" s="54"/>
    </row>
    <row r="46" spans="1:5" thickBot="1" x14ac:dyDescent="0.35">
      <c r="A46" s="52"/>
      <c r="B46" s="127" t="s">
        <v>57</v>
      </c>
      <c r="C46" s="128"/>
      <c r="E46" s="54"/>
    </row>
    <row r="47" spans="1:5" ht="15.6" x14ac:dyDescent="0.3">
      <c r="A47" s="1"/>
      <c r="B47" s="53"/>
    </row>
    <row r="48" spans="1:5" ht="14.45" x14ac:dyDescent="0.3">
      <c r="C48" s="54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zoomScale="70" zoomScaleNormal="70" workbookViewId="0">
      <selection activeCell="G13" sqref="G13"/>
    </sheetView>
  </sheetViews>
  <sheetFormatPr baseColWidth="10" defaultRowHeight="15" x14ac:dyDescent="0.25"/>
  <cols>
    <col min="1" max="1" width="12.85546875" customWidth="1"/>
    <col min="2" max="2" width="19.5703125" customWidth="1"/>
    <col min="3" max="3" width="24.42578125" customWidth="1"/>
    <col min="4" max="4" width="26.42578125" customWidth="1"/>
    <col min="5" max="5" width="24.28515625" customWidth="1"/>
    <col min="6" max="6" width="26.5703125" customWidth="1"/>
    <col min="8" max="8" width="12.5703125" bestFit="1" customWidth="1"/>
  </cols>
  <sheetData>
    <row r="2" spans="1:6" ht="14.45" x14ac:dyDescent="0.3">
      <c r="A2" s="80"/>
    </row>
    <row r="3" spans="1:6" ht="14.45" x14ac:dyDescent="0.3">
      <c r="A3" s="80"/>
    </row>
    <row r="4" spans="1:6" ht="14.45" x14ac:dyDescent="0.3">
      <c r="A4" s="80"/>
    </row>
    <row r="5" spans="1:6" thickBot="1" x14ac:dyDescent="0.35">
      <c r="A5" s="80"/>
    </row>
    <row r="6" spans="1:6" ht="14.45" x14ac:dyDescent="0.3">
      <c r="A6" s="26"/>
      <c r="B6" s="27"/>
      <c r="C6" s="27"/>
      <c r="D6" s="27"/>
      <c r="E6" s="27"/>
      <c r="F6" s="28"/>
    </row>
    <row r="7" spans="1:6" ht="14.45" x14ac:dyDescent="0.3">
      <c r="A7" s="29"/>
      <c r="B7" s="4"/>
      <c r="C7" s="4"/>
      <c r="D7" s="4"/>
      <c r="E7" s="4"/>
      <c r="F7" s="30"/>
    </row>
    <row r="8" spans="1:6" ht="14.45" x14ac:dyDescent="0.3">
      <c r="A8" s="29"/>
      <c r="B8" s="4"/>
      <c r="C8" s="4"/>
      <c r="D8" s="4"/>
      <c r="E8" s="4"/>
      <c r="F8" s="30"/>
    </row>
    <row r="9" spans="1:6" ht="14.45" x14ac:dyDescent="0.3">
      <c r="A9" s="29"/>
      <c r="B9" s="4"/>
      <c r="C9" s="4"/>
      <c r="D9" s="4"/>
      <c r="E9" s="4"/>
      <c r="F9" s="30"/>
    </row>
    <row r="10" spans="1:6" ht="14.45" x14ac:dyDescent="0.3">
      <c r="A10" s="29"/>
      <c r="B10" s="4"/>
      <c r="C10" s="4"/>
      <c r="D10" s="4"/>
      <c r="E10" s="4"/>
      <c r="F10" s="30"/>
    </row>
    <row r="11" spans="1:6" ht="14.45" x14ac:dyDescent="0.3">
      <c r="A11" s="29"/>
      <c r="B11" s="4"/>
      <c r="C11" s="4"/>
      <c r="D11" s="4"/>
      <c r="E11" s="4"/>
      <c r="F11" s="30"/>
    </row>
    <row r="12" spans="1:6" ht="14.45" x14ac:dyDescent="0.3">
      <c r="A12" s="29"/>
      <c r="B12" s="4"/>
      <c r="C12" s="4"/>
      <c r="D12" s="4"/>
      <c r="E12" s="4"/>
      <c r="F12" s="30"/>
    </row>
    <row r="13" spans="1:6" ht="14.45" x14ac:dyDescent="0.3">
      <c r="A13" s="29"/>
      <c r="B13" s="4"/>
      <c r="C13" s="4"/>
      <c r="D13" s="4"/>
      <c r="E13" s="4"/>
      <c r="F13" s="30"/>
    </row>
    <row r="14" spans="1:6" ht="14.45" x14ac:dyDescent="0.3">
      <c r="A14" s="29"/>
      <c r="B14" s="4"/>
      <c r="C14" s="4"/>
      <c r="D14" s="4"/>
      <c r="E14" s="4"/>
      <c r="F14" s="30"/>
    </row>
    <row r="15" spans="1:6" ht="14.45" x14ac:dyDescent="0.3">
      <c r="A15" s="29"/>
      <c r="B15" s="4"/>
      <c r="C15" s="4"/>
      <c r="D15" s="4"/>
      <c r="E15" s="4"/>
      <c r="F15" s="30"/>
    </row>
    <row r="16" spans="1:6" ht="14.45" x14ac:dyDescent="0.3">
      <c r="A16" s="129" t="s">
        <v>0</v>
      </c>
      <c r="B16" s="130"/>
      <c r="C16" s="130"/>
      <c r="D16" s="130"/>
      <c r="E16" s="130"/>
      <c r="F16" s="131"/>
    </row>
    <row r="17" spans="1:6" ht="14.45" x14ac:dyDescent="0.3">
      <c r="A17" s="129" t="s">
        <v>45</v>
      </c>
      <c r="B17" s="130"/>
      <c r="C17" s="130"/>
      <c r="D17" s="130"/>
      <c r="E17" s="130"/>
      <c r="F17" s="131"/>
    </row>
    <row r="18" spans="1:6" ht="14.45" x14ac:dyDescent="0.3">
      <c r="A18" s="31"/>
      <c r="B18" s="32"/>
      <c r="C18" s="32"/>
      <c r="D18" s="4"/>
      <c r="E18" s="4"/>
      <c r="F18" s="30"/>
    </row>
    <row r="19" spans="1:6" ht="14.45" x14ac:dyDescent="0.3">
      <c r="A19" s="147" t="s">
        <v>46</v>
      </c>
      <c r="B19" s="132"/>
      <c r="C19" s="132"/>
      <c r="D19" s="132"/>
      <c r="E19" s="132"/>
      <c r="F19" s="133"/>
    </row>
    <row r="20" spans="1:6" ht="14.45" x14ac:dyDescent="0.3">
      <c r="A20" s="147" t="s">
        <v>47</v>
      </c>
      <c r="B20" s="132"/>
      <c r="C20" s="132"/>
      <c r="D20" s="132"/>
      <c r="E20" s="132"/>
      <c r="F20" s="133"/>
    </row>
    <row r="21" spans="1:6" ht="14.45" x14ac:dyDescent="0.3">
      <c r="A21" s="86"/>
      <c r="B21" s="87"/>
      <c r="C21" s="87"/>
      <c r="D21" s="4"/>
      <c r="E21" s="4"/>
      <c r="F21" s="30"/>
    </row>
    <row r="22" spans="1:6" ht="14.45" x14ac:dyDescent="0.3">
      <c r="A22" s="86"/>
      <c r="B22" s="130" t="s">
        <v>117</v>
      </c>
      <c r="C22" s="130"/>
      <c r="D22" s="130"/>
      <c r="E22" s="130"/>
      <c r="F22" s="30"/>
    </row>
    <row r="23" spans="1:6" ht="14.45" x14ac:dyDescent="0.3">
      <c r="A23" s="86"/>
      <c r="B23" s="87"/>
      <c r="C23" s="87"/>
      <c r="D23" s="4"/>
      <c r="E23" s="4"/>
      <c r="F23" s="30"/>
    </row>
    <row r="24" spans="1:6" ht="14.45" x14ac:dyDescent="0.3">
      <c r="A24" s="86"/>
      <c r="B24" s="87"/>
      <c r="C24" s="87"/>
      <c r="D24" s="4"/>
      <c r="E24" s="4"/>
      <c r="F24" s="30"/>
    </row>
    <row r="25" spans="1:6" ht="14.45" x14ac:dyDescent="0.3">
      <c r="A25" s="145" t="s">
        <v>92</v>
      </c>
      <c r="B25" s="146"/>
      <c r="C25" s="108">
        <f>+'ABRIL 2018'!F61</f>
        <v>4769689.2400000012</v>
      </c>
      <c r="D25" s="4"/>
      <c r="E25" s="4"/>
      <c r="F25" s="30"/>
    </row>
    <row r="26" spans="1:6" ht="14.45" x14ac:dyDescent="0.3">
      <c r="A26" s="145" t="s">
        <v>90</v>
      </c>
      <c r="B26" s="146"/>
      <c r="C26" s="109"/>
      <c r="D26" s="4"/>
      <c r="E26" s="4"/>
      <c r="F26" s="30"/>
    </row>
    <row r="27" spans="1:6" ht="14.45" x14ac:dyDescent="0.3">
      <c r="A27" s="145" t="s">
        <v>93</v>
      </c>
      <c r="B27" s="146"/>
      <c r="C27" s="108">
        <f>+'RESUMEN ABRIL 2018'!C29</f>
        <v>4616667.330000001</v>
      </c>
      <c r="D27" s="4"/>
      <c r="E27" s="4"/>
      <c r="F27" s="30"/>
    </row>
    <row r="28" spans="1:6" ht="14.45" x14ac:dyDescent="0.3">
      <c r="A28" s="86"/>
      <c r="B28" s="87"/>
      <c r="C28" s="109"/>
      <c r="D28" s="4"/>
      <c r="E28" s="4"/>
      <c r="F28" s="30"/>
    </row>
    <row r="29" spans="1:6" ht="14.45" x14ac:dyDescent="0.3">
      <c r="A29" s="145" t="s">
        <v>91</v>
      </c>
      <c r="B29" s="146"/>
      <c r="C29" s="108">
        <f>+'RESUMEN ABRIL 2018'!C31</f>
        <v>153021.90999999997</v>
      </c>
      <c r="D29" s="4"/>
      <c r="E29" s="4"/>
      <c r="F29" s="30"/>
    </row>
    <row r="30" spans="1:6" ht="14.45" x14ac:dyDescent="0.3">
      <c r="A30" s="86"/>
      <c r="B30" s="87"/>
      <c r="C30" s="87"/>
      <c r="D30" s="4"/>
      <c r="E30" s="4"/>
      <c r="F30" s="30"/>
    </row>
    <row r="31" spans="1:6" ht="14.45" x14ac:dyDescent="0.3">
      <c r="A31" s="145" t="s">
        <v>94</v>
      </c>
      <c r="B31" s="146"/>
      <c r="C31" s="88"/>
      <c r="D31" s="89"/>
      <c r="E31" s="89"/>
      <c r="F31" s="96"/>
    </row>
    <row r="32" spans="1:6" ht="14.45" x14ac:dyDescent="0.3">
      <c r="A32" s="86"/>
      <c r="B32" s="87"/>
      <c r="C32" s="87"/>
      <c r="D32" s="4"/>
      <c r="E32" s="4"/>
      <c r="F32" s="30"/>
    </row>
    <row r="33" spans="1:8" ht="14.45" x14ac:dyDescent="0.3">
      <c r="A33" s="90"/>
      <c r="B33" s="88"/>
      <c r="C33" s="88"/>
      <c r="D33" s="89"/>
      <c r="E33" s="89"/>
      <c r="F33" s="96"/>
    </row>
    <row r="34" spans="1:8" ht="14.45" x14ac:dyDescent="0.3">
      <c r="A34" s="86"/>
      <c r="B34" s="87"/>
      <c r="C34" s="87"/>
      <c r="D34" s="4"/>
      <c r="E34" s="4"/>
      <c r="F34" s="30"/>
    </row>
    <row r="35" spans="1:8" ht="14.45" x14ac:dyDescent="0.3">
      <c r="A35" s="144" t="s">
        <v>53</v>
      </c>
      <c r="B35" s="134"/>
      <c r="C35" s="134"/>
      <c r="D35" s="134"/>
      <c r="E35" s="134"/>
      <c r="F35" s="135"/>
    </row>
    <row r="36" spans="1:8" x14ac:dyDescent="0.25">
      <c r="A36" s="86"/>
      <c r="B36" s="87"/>
      <c r="C36" s="87"/>
      <c r="D36" s="4"/>
      <c r="E36" s="4"/>
      <c r="F36" s="30"/>
    </row>
    <row r="37" spans="1:8" x14ac:dyDescent="0.25">
      <c r="A37" s="86"/>
      <c r="B37" s="87"/>
      <c r="C37" s="87"/>
      <c r="D37" s="4"/>
      <c r="E37" s="4"/>
      <c r="F37" s="30"/>
    </row>
    <row r="38" spans="1:8" x14ac:dyDescent="0.25">
      <c r="A38" s="86" t="s">
        <v>95</v>
      </c>
      <c r="B38" s="108">
        <f>+'RESUMEN ABRIL 2018'!C40</f>
        <v>153021.90999999997</v>
      </c>
      <c r="C38" s="87" t="s">
        <v>96</v>
      </c>
      <c r="D38" s="110">
        <f>+'RESUMEN ABRIL 2018'!C41</f>
        <v>471942.93</v>
      </c>
      <c r="E38" s="87" t="s">
        <v>97</v>
      </c>
      <c r="F38" s="112">
        <f>+'RESUMEN ABRIL 2018'!C42</f>
        <v>402619.1</v>
      </c>
    </row>
    <row r="39" spans="1:8" x14ac:dyDescent="0.25">
      <c r="A39" s="86"/>
      <c r="B39" s="87"/>
      <c r="C39" s="87"/>
      <c r="D39" s="111"/>
      <c r="E39" s="4"/>
      <c r="F39" s="30"/>
    </row>
    <row r="40" spans="1:8" x14ac:dyDescent="0.25">
      <c r="A40" s="86"/>
      <c r="B40" s="87"/>
      <c r="C40" s="87"/>
      <c r="D40" s="111"/>
      <c r="E40" s="4"/>
      <c r="F40" s="30"/>
      <c r="H40" s="54"/>
    </row>
    <row r="41" spans="1:8" x14ac:dyDescent="0.25">
      <c r="A41" s="86" t="s">
        <v>98</v>
      </c>
      <c r="B41" s="108">
        <f>+'RESUMEN ABRIL 2018'!C43</f>
        <v>11037.85</v>
      </c>
      <c r="C41" s="87" t="s">
        <v>99</v>
      </c>
      <c r="D41" s="110">
        <f>+'RESUMEN ABRIL 2018'!C44</f>
        <v>3731067.45</v>
      </c>
      <c r="E41" s="4"/>
      <c r="F41" s="30"/>
    </row>
    <row r="42" spans="1:8" x14ac:dyDescent="0.25">
      <c r="A42" s="86"/>
      <c r="B42" s="87"/>
      <c r="C42" s="87"/>
      <c r="D42" s="111"/>
      <c r="E42" s="4"/>
      <c r="F42" s="30"/>
    </row>
    <row r="43" spans="1:8" x14ac:dyDescent="0.25">
      <c r="A43" s="86"/>
      <c r="B43" s="87"/>
      <c r="C43" s="87"/>
      <c r="D43" s="4"/>
      <c r="E43" s="4"/>
      <c r="F43" s="30"/>
    </row>
    <row r="44" spans="1:8" ht="15.75" thickBot="1" x14ac:dyDescent="0.3">
      <c r="A44" s="138" t="s">
        <v>100</v>
      </c>
      <c r="B44" s="139"/>
      <c r="C44" s="139"/>
      <c r="D44" s="139"/>
      <c r="E44" s="139"/>
      <c r="F44" s="140"/>
    </row>
    <row r="45" spans="1:8" ht="16.5" thickTop="1" thickBot="1" x14ac:dyDescent="0.3">
      <c r="A45" s="86"/>
      <c r="B45" s="87"/>
      <c r="C45" s="87"/>
      <c r="D45" s="4"/>
      <c r="E45" s="4"/>
      <c r="F45" s="30"/>
    </row>
    <row r="46" spans="1:8" x14ac:dyDescent="0.25">
      <c r="A46" s="141" t="s">
        <v>101</v>
      </c>
      <c r="B46" s="142"/>
      <c r="C46" s="142"/>
      <c r="D46" s="142"/>
      <c r="E46" s="142"/>
      <c r="F46" s="143"/>
    </row>
    <row r="47" spans="1:8" x14ac:dyDescent="0.25">
      <c r="A47" s="97"/>
      <c r="B47" s="91"/>
      <c r="C47" s="91"/>
      <c r="D47" s="92"/>
      <c r="E47" s="92"/>
      <c r="F47" s="98"/>
    </row>
    <row r="48" spans="1:8" x14ac:dyDescent="0.25">
      <c r="A48" s="97"/>
      <c r="B48" s="91"/>
      <c r="C48" s="91"/>
      <c r="D48" s="93" t="s">
        <v>104</v>
      </c>
      <c r="E48" s="94" t="s">
        <v>105</v>
      </c>
      <c r="F48" s="98"/>
    </row>
    <row r="49" spans="1:6" x14ac:dyDescent="0.25">
      <c r="A49" s="97"/>
      <c r="B49" s="91"/>
      <c r="C49" s="91" t="s">
        <v>103</v>
      </c>
      <c r="D49" s="113" t="s">
        <v>156</v>
      </c>
      <c r="E49" s="93" t="s">
        <v>157</v>
      </c>
      <c r="F49" s="99" t="s">
        <v>106</v>
      </c>
    </row>
    <row r="50" spans="1:6" x14ac:dyDescent="0.25">
      <c r="A50" s="97" t="s">
        <v>102</v>
      </c>
      <c r="B50" s="91">
        <v>2.1</v>
      </c>
      <c r="C50" s="114">
        <v>73105276</v>
      </c>
      <c r="D50" s="115">
        <v>6166769.7599999998</v>
      </c>
      <c r="E50" s="115">
        <f>5131772.53+5425833.9+5744659.34+6166769.76</f>
        <v>22469035.530000001</v>
      </c>
      <c r="F50" s="116">
        <f>+C50-E50</f>
        <v>50636240.469999999</v>
      </c>
    </row>
    <row r="51" spans="1:6" x14ac:dyDescent="0.25">
      <c r="A51" s="97"/>
      <c r="B51" s="91"/>
      <c r="C51" s="114"/>
      <c r="D51" s="115"/>
      <c r="E51" s="115"/>
      <c r="F51" s="116"/>
    </row>
    <row r="52" spans="1:6" x14ac:dyDescent="0.25">
      <c r="A52" s="97" t="s">
        <v>102</v>
      </c>
      <c r="B52" s="91">
        <v>2.2000000000000002</v>
      </c>
      <c r="C52" s="114">
        <v>30626607</v>
      </c>
      <c r="D52" s="115">
        <v>1510538.92</v>
      </c>
      <c r="E52" s="115">
        <f>74539.93+447947.51+1107194.68+1510538.92</f>
        <v>3140221.04</v>
      </c>
      <c r="F52" s="116">
        <f>+C52-E52</f>
        <v>27486385.960000001</v>
      </c>
    </row>
    <row r="53" spans="1:6" x14ac:dyDescent="0.25">
      <c r="A53" s="100"/>
      <c r="B53" s="95"/>
      <c r="C53" s="115"/>
      <c r="D53" s="115"/>
      <c r="E53" s="115"/>
      <c r="F53" s="116"/>
    </row>
    <row r="54" spans="1:6" x14ac:dyDescent="0.25">
      <c r="A54" s="97" t="s">
        <v>102</v>
      </c>
      <c r="B54" s="93">
        <v>2.2999999999999998</v>
      </c>
      <c r="C54" s="115">
        <v>15269869</v>
      </c>
      <c r="D54" s="115">
        <v>1527818.77</v>
      </c>
      <c r="E54" s="115">
        <f>973039.22+965861.17+1527818.77</f>
        <v>3466719.16</v>
      </c>
      <c r="F54" s="116">
        <f>+C54-E54</f>
        <v>11803149.84</v>
      </c>
    </row>
    <row r="55" spans="1:6" x14ac:dyDescent="0.25">
      <c r="A55" s="101"/>
      <c r="B55" s="93"/>
      <c r="C55" s="115"/>
      <c r="D55" s="115"/>
      <c r="E55" s="115"/>
      <c r="F55" s="116"/>
    </row>
    <row r="56" spans="1:6" x14ac:dyDescent="0.25">
      <c r="A56" s="97" t="s">
        <v>102</v>
      </c>
      <c r="B56" s="93">
        <v>2.4</v>
      </c>
      <c r="C56" s="115">
        <v>539745</v>
      </c>
      <c r="D56" s="115">
        <v>96560</v>
      </c>
      <c r="E56" s="115">
        <f>4000+9000+96560</f>
        <v>109560</v>
      </c>
      <c r="F56" s="116">
        <f>+C56-E56</f>
        <v>430185</v>
      </c>
    </row>
    <row r="57" spans="1:6" x14ac:dyDescent="0.25">
      <c r="A57" s="101"/>
      <c r="B57" s="93"/>
      <c r="C57" s="115"/>
      <c r="D57" s="115"/>
      <c r="E57" s="115"/>
      <c r="F57" s="116"/>
    </row>
    <row r="58" spans="1:6" x14ac:dyDescent="0.25">
      <c r="A58" s="97" t="s">
        <v>102</v>
      </c>
      <c r="B58" s="93">
        <v>2.6</v>
      </c>
      <c r="C58" s="115">
        <v>8583831</v>
      </c>
      <c r="D58" s="115">
        <v>437483.39</v>
      </c>
      <c r="E58" s="115">
        <f>589937.18+31955.58+437483.39</f>
        <v>1059376.1499999999</v>
      </c>
      <c r="F58" s="116">
        <f>+C58-E58</f>
        <v>7524454.8499999996</v>
      </c>
    </row>
    <row r="59" spans="1:6" x14ac:dyDescent="0.25">
      <c r="A59" s="101"/>
      <c r="B59" s="92"/>
      <c r="C59" s="115"/>
      <c r="D59" s="115"/>
      <c r="E59" s="115"/>
      <c r="F59" s="116"/>
    </row>
    <row r="60" spans="1:6" x14ac:dyDescent="0.25">
      <c r="A60" s="102" t="s">
        <v>107</v>
      </c>
      <c r="B60" s="92"/>
      <c r="C60" s="117">
        <f>SUM(C50:C59)</f>
        <v>128125328</v>
      </c>
      <c r="D60" s="117">
        <f t="shared" ref="D60:E60" si="0">SUM(D50:D59)</f>
        <v>9739170.8399999999</v>
      </c>
      <c r="E60" s="117">
        <f t="shared" si="0"/>
        <v>30244911.879999999</v>
      </c>
      <c r="F60" s="117">
        <f>SUM(F50:F59)</f>
        <v>97880416.120000005</v>
      </c>
    </row>
    <row r="61" spans="1:6" x14ac:dyDescent="0.25">
      <c r="A61" s="101"/>
      <c r="B61" s="92"/>
      <c r="C61" s="92"/>
      <c r="D61" s="92"/>
      <c r="E61" s="92"/>
      <c r="F61" s="98"/>
    </row>
    <row r="62" spans="1:6" x14ac:dyDescent="0.25">
      <c r="A62" s="101"/>
      <c r="B62" s="92"/>
      <c r="C62" s="92"/>
      <c r="D62" s="92"/>
      <c r="E62" s="92"/>
      <c r="F62" s="98"/>
    </row>
    <row r="63" spans="1:6" x14ac:dyDescent="0.25">
      <c r="A63" s="103"/>
      <c r="B63" s="4"/>
      <c r="C63" s="4"/>
      <c r="D63" s="4"/>
      <c r="E63" s="4"/>
      <c r="F63" s="30"/>
    </row>
    <row r="64" spans="1:6" x14ac:dyDescent="0.25">
      <c r="A64" s="136" t="s">
        <v>108</v>
      </c>
      <c r="B64" s="137"/>
      <c r="C64" s="89"/>
      <c r="D64" s="89"/>
      <c r="E64" s="89"/>
      <c r="F64" s="30"/>
    </row>
    <row r="65" spans="1:6" x14ac:dyDescent="0.25">
      <c r="A65" s="103"/>
      <c r="B65" s="4"/>
      <c r="C65" s="4"/>
      <c r="D65" s="4"/>
      <c r="E65" s="4"/>
      <c r="F65" s="30"/>
    </row>
    <row r="66" spans="1:6" x14ac:dyDescent="0.25">
      <c r="A66" s="104"/>
      <c r="B66" s="89"/>
      <c r="C66" s="89"/>
      <c r="D66" s="89"/>
      <c r="E66" s="89"/>
      <c r="F66" s="30"/>
    </row>
    <row r="67" spans="1:6" ht="15.75" thickBot="1" x14ac:dyDescent="0.3">
      <c r="A67" s="105"/>
      <c r="B67" s="106"/>
      <c r="C67" s="106"/>
      <c r="D67" s="106"/>
      <c r="E67" s="106"/>
      <c r="F67" s="107"/>
    </row>
  </sheetData>
  <mergeCells count="14">
    <mergeCell ref="A16:F16"/>
    <mergeCell ref="A17:F17"/>
    <mergeCell ref="A19:F19"/>
    <mergeCell ref="A20:F20"/>
    <mergeCell ref="A25:B25"/>
    <mergeCell ref="A64:B64"/>
    <mergeCell ref="B22:E22"/>
    <mergeCell ref="A44:F44"/>
    <mergeCell ref="A46:F46"/>
    <mergeCell ref="A35:F35"/>
    <mergeCell ref="A26:B26"/>
    <mergeCell ref="A27:B27"/>
    <mergeCell ref="A29:B29"/>
    <mergeCell ref="A31:B3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ABRIL 2018</vt:lpstr>
      <vt:lpstr>RESUMEN ABRIL 2018</vt:lpstr>
      <vt:lpstr>RESUMEN ABRIL 2018.-</vt:lpstr>
      <vt:lpstr>'ABRIL 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 A Informacion</cp:lastModifiedBy>
  <cp:lastPrinted>2018-05-03T13:26:01Z</cp:lastPrinted>
  <dcterms:created xsi:type="dcterms:W3CDTF">2013-06-04T22:03:57Z</dcterms:created>
  <dcterms:modified xsi:type="dcterms:W3CDTF">2018-05-03T14:08:29Z</dcterms:modified>
</cp:coreProperties>
</file>