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20730" windowHeight="10170" activeTab="7"/>
  </bookViews>
  <sheets>
    <sheet name="MARZO, 2014" sheetId="1" r:id="rId1"/>
    <sheet name="ABRIL, 2014" sheetId="2" r:id="rId2"/>
    <sheet name="MAYO, 2014" sheetId="3" r:id="rId3"/>
    <sheet name="JUNIO, 2014" sheetId="4" r:id="rId4"/>
    <sheet name="JULIO, 2014" sheetId="5" r:id="rId5"/>
    <sheet name="AGOSTO, 2014" sheetId="6" r:id="rId6"/>
    <sheet name="SEPTIEMBRE, 2014" sheetId="7" r:id="rId7"/>
    <sheet name="OCTUBRE, 2014" sheetId="8" r:id="rId8"/>
  </sheets>
  <calcPr calcId="144525"/>
</workbook>
</file>

<file path=xl/calcChain.xml><?xml version="1.0" encoding="utf-8"?>
<calcChain xmlns="http://schemas.openxmlformats.org/spreadsheetml/2006/main">
  <c r="F15" i="8" l="1"/>
  <c r="F41" i="6"/>
  <c r="F26" i="4"/>
  <c r="F26" i="3"/>
  <c r="F34" i="2"/>
  <c r="F21" i="1"/>
  <c r="F37" i="7"/>
  <c r="F16" i="5"/>
  <c r="F35" i="7" l="1"/>
  <c r="F38" i="6"/>
  <c r="F12" i="5"/>
  <c r="F14" i="4"/>
  <c r="F18" i="3"/>
  <c r="F31" i="2"/>
  <c r="F18" i="1"/>
</calcChain>
</file>

<file path=xl/sharedStrings.xml><?xml version="1.0" encoding="utf-8"?>
<sst xmlns="http://schemas.openxmlformats.org/spreadsheetml/2006/main" count="335" uniqueCount="185">
  <si>
    <t xml:space="preserve">        </t>
  </si>
  <si>
    <t>JARDIN BOTANICO NACIONAL</t>
  </si>
  <si>
    <t xml:space="preserve">RELACION ORDENES DE COMPRAS </t>
  </si>
  <si>
    <t>MARZO, 2014</t>
  </si>
  <si>
    <t>Fecha</t>
  </si>
  <si>
    <t>No. Contrato</t>
  </si>
  <si>
    <t>Proveedor</t>
  </si>
  <si>
    <t>Descripción</t>
  </si>
  <si>
    <t>Cantidad</t>
  </si>
  <si>
    <t>Monto</t>
  </si>
  <si>
    <t>Observacion</t>
  </si>
  <si>
    <t>Compugraf</t>
  </si>
  <si>
    <t>Impresión Certificados</t>
  </si>
  <si>
    <t>Credito</t>
  </si>
  <si>
    <t>Global Office</t>
  </si>
  <si>
    <t>Máquina Plastificadora</t>
  </si>
  <si>
    <t>Ferreteria Americana</t>
  </si>
  <si>
    <t>Estufa de Mesa</t>
  </si>
  <si>
    <t>Floristeria Zuni Flor</t>
  </si>
  <si>
    <t>Ofrendas Florales</t>
  </si>
  <si>
    <t>F&amp;G Office Solution</t>
  </si>
  <si>
    <t>Bultos para mensajeros</t>
  </si>
  <si>
    <t>Grupo Cometa</t>
  </si>
  <si>
    <t>Bateria 1112</t>
  </si>
  <si>
    <t>Herramientas propagación plantas</t>
  </si>
  <si>
    <t>Omega Tech</t>
  </si>
  <si>
    <t>Equipos Informatica</t>
  </si>
  <si>
    <t>Euronova Agro Import</t>
  </si>
  <si>
    <t>Hilo Trimmer 2.7".130"</t>
  </si>
  <si>
    <t>Hermanos Pappaterra</t>
  </si>
  <si>
    <t>Materiales Construccion</t>
  </si>
  <si>
    <t>Total General.</t>
  </si>
  <si>
    <t>ABRIL, 2014</t>
  </si>
  <si>
    <t>Johesa Comercial</t>
  </si>
  <si>
    <t>Galones Gasoil Regular</t>
  </si>
  <si>
    <t>Adeser</t>
  </si>
  <si>
    <t>Galones de Gasolina Regular</t>
  </si>
  <si>
    <t>Grupo Shaddayme</t>
  </si>
  <si>
    <t>Materiales de construcion</t>
  </si>
  <si>
    <t>Agua Crystal</t>
  </si>
  <si>
    <t>Botellones Agua 5 gls.</t>
  </si>
  <si>
    <t>Mercatodo</t>
  </si>
  <si>
    <t>Pricesmart Dominicana</t>
  </si>
  <si>
    <t>Alimentos y Bebidas (Azucar y Café)</t>
  </si>
  <si>
    <t>J3D Plast</t>
  </si>
  <si>
    <t>Fundas negras lisas diversos tamaños</t>
  </si>
  <si>
    <t>Prod. Limpieza( papel hig, detegente y amb)</t>
  </si>
  <si>
    <t>Supply Part Ramirez</t>
  </si>
  <si>
    <t>Escobillones grandes</t>
  </si>
  <si>
    <t>Alimentos y Bebidas (Arroz y Aceite)</t>
  </si>
  <si>
    <t>Soludiver Soluciones Diversas</t>
  </si>
  <si>
    <t>Mob. Y Equipos Oficina</t>
  </si>
  <si>
    <t>Equipos Informatica y Accesorios</t>
  </si>
  <si>
    <t>Cartuchos y toners</t>
  </si>
  <si>
    <t>Suministros de Oficina</t>
  </si>
  <si>
    <t>Productive Business Solutions</t>
  </si>
  <si>
    <t>Fotocopiadora MP 2553 sp</t>
  </si>
  <si>
    <t>Aditivos y Lubricantes</t>
  </si>
  <si>
    <t>Rafael Alvarez</t>
  </si>
  <si>
    <t>BDC Serralles</t>
  </si>
  <si>
    <t>Equipos Laboratorio</t>
  </si>
  <si>
    <t>Quimico Tecnica industrial</t>
  </si>
  <si>
    <t>Abonos, Fertilizantes y Quimicos</t>
  </si>
  <si>
    <t>Espoquisa</t>
  </si>
  <si>
    <t>FERtilizantes</t>
  </si>
  <si>
    <t>Asesoria Financiera Multiple</t>
  </si>
  <si>
    <t>Jeep 4x4 Gasolina, año 2013</t>
  </si>
  <si>
    <t>Plantas Ornamentales</t>
  </si>
  <si>
    <t>MAYO, 2014</t>
  </si>
  <si>
    <t>Bosquesa</t>
  </si>
  <si>
    <t>Reparacion y Mantenimiento Cortagrama</t>
  </si>
  <si>
    <t>Articuos del Hogar (tarros plasticos)</t>
  </si>
  <si>
    <t>Articluos del Hogar (Micro wave, licuadora)</t>
  </si>
  <si>
    <t>Grupo Ramos</t>
  </si>
  <si>
    <t>Soporte television y Pantalla Plasma 40"</t>
  </si>
  <si>
    <t>AS Mufflers y Radiadores</t>
  </si>
  <si>
    <t>Reparacion Radiador Camion Mitsubishi</t>
  </si>
  <si>
    <t>Comercial Santana</t>
  </si>
  <si>
    <t>Gomas y Baterias</t>
  </si>
  <si>
    <t>Baterias 24R600/31P900</t>
  </si>
  <si>
    <t>Hielo, Refrescos y Platos desechables</t>
  </si>
  <si>
    <t>JUNIO, 2014</t>
  </si>
  <si>
    <t>Galones Gasolina regular</t>
  </si>
  <si>
    <t>Tony Rodamientos</t>
  </si>
  <si>
    <t>Reparacion Manguerra Hidraulica</t>
  </si>
  <si>
    <t>Scherezade</t>
  </si>
  <si>
    <t>Impresos en general</t>
  </si>
  <si>
    <t>Almuerzo Buffet</t>
  </si>
  <si>
    <t>JULIO, 2014</t>
  </si>
  <si>
    <t>Galones de Gasolina</t>
  </si>
  <si>
    <t>Servieventos y Decoraciones Isaac</t>
  </si>
  <si>
    <t>Almuerzo Diplomado Educ. Amb.</t>
  </si>
  <si>
    <t>AGOSTO, 2014</t>
  </si>
  <si>
    <t>Botellones de Agua</t>
  </si>
  <si>
    <t>Bebidas y Gaseosas</t>
  </si>
  <si>
    <t>Bebidas (Café, Te frio, azucar)</t>
  </si>
  <si>
    <t>Bondelic</t>
  </si>
  <si>
    <t>Alimentos preparados y conservas</t>
  </si>
  <si>
    <t>Placa de madera empleado del año</t>
  </si>
  <si>
    <t>Logomarca</t>
  </si>
  <si>
    <t>Bonos Incentivos empleados merit.</t>
  </si>
  <si>
    <t>Arte San Ramon</t>
  </si>
  <si>
    <t>Enmarcados laminados empl. Met.</t>
  </si>
  <si>
    <t>Inmobiliaria La Noel</t>
  </si>
  <si>
    <t>Servicio Transporte al interior</t>
  </si>
  <si>
    <t>Guantes de latex</t>
  </si>
  <si>
    <t>Suministro de limpieza y desech.</t>
  </si>
  <si>
    <t>Ardil Comercial</t>
  </si>
  <si>
    <t>Productos de limpieza</t>
  </si>
  <si>
    <t>Producto de limpieza (dispensador)</t>
  </si>
  <si>
    <t>Supply Parts Ramirez</t>
  </si>
  <si>
    <t xml:space="preserve">Plasticos Lins </t>
  </si>
  <si>
    <t>Fundas vivero, lisas</t>
  </si>
  <si>
    <t>Cintas Adh, Lamparas y tubos lamparas</t>
  </si>
  <si>
    <t>Productos Quimicos y Abonos</t>
  </si>
  <si>
    <t>Quimico Tecnica Industrial</t>
  </si>
  <si>
    <t>Koor Caribe</t>
  </si>
  <si>
    <t>Sustrato de coco fino y grueso</t>
  </si>
  <si>
    <t>Lubricantes y Aditivos</t>
  </si>
  <si>
    <t>Camilo Then Audiovisual</t>
  </si>
  <si>
    <t>Muebles y Equipos Oficina</t>
  </si>
  <si>
    <t>Servicio Proyeccion Audiovisual</t>
  </si>
  <si>
    <t>Lux Dominicana</t>
  </si>
  <si>
    <t>Hidrolavadora de pisos</t>
  </si>
  <si>
    <t>Herramientas horticultura</t>
  </si>
  <si>
    <t>Supleca Comercial</t>
  </si>
  <si>
    <t>Encajes La Rosario</t>
  </si>
  <si>
    <t>Mateiales Educativos Taller reciclaje</t>
  </si>
  <si>
    <t xml:space="preserve">Soluciones Diversas </t>
  </si>
  <si>
    <t>Suministro de Oficina</t>
  </si>
  <si>
    <t>Industrias TM</t>
  </si>
  <si>
    <t>Microfonos profesionales</t>
  </si>
  <si>
    <t>Euipos Informatica y Accesorios</t>
  </si>
  <si>
    <t>SEPTIEMBRE, 2014</t>
  </si>
  <si>
    <t>El Dorado Travel</t>
  </si>
  <si>
    <t>Boleto Aereo e Impuesto A. viaje a Brasil.</t>
  </si>
  <si>
    <t>Seguros Internacionales viaje a Brasil</t>
  </si>
  <si>
    <t>Antonio P.Hache</t>
  </si>
  <si>
    <t>Materiales de Ferreteria y Pintura</t>
  </si>
  <si>
    <t>Mallas metalicas y d cuadritos</t>
  </si>
  <si>
    <t>Ferreteria San Ramon</t>
  </si>
  <si>
    <t>Materiales Ferreteria y Pintura</t>
  </si>
  <si>
    <t>Talleres Hnos Morales</t>
  </si>
  <si>
    <t>Junta Dresser de 5 y 6"</t>
  </si>
  <si>
    <t>Equipos de Informatica</t>
  </si>
  <si>
    <t>Carlos Manuel Montilla Nolasco</t>
  </si>
  <si>
    <t>Confeccion Mapas especies endemicas</t>
  </si>
  <si>
    <t>Ohtsu del Caribe</t>
  </si>
  <si>
    <t>Bateias LTH 700 y 675</t>
  </si>
  <si>
    <t>Grupo Energy Rental Dom.</t>
  </si>
  <si>
    <t>Alquiler Planta Electrica y Serv. Transporte</t>
  </si>
  <si>
    <t>Articulos del Hogar</t>
  </si>
  <si>
    <t>Fitosanitarios Anjomi</t>
  </si>
  <si>
    <t>Tarros y Canastas para siembra</t>
  </si>
  <si>
    <t>Venecianas del Caribe</t>
  </si>
  <si>
    <t>Cortinas Venecianas</t>
  </si>
  <si>
    <t>La Innovacion</t>
  </si>
  <si>
    <t>Extractor y quemador de Gas</t>
  </si>
  <si>
    <t>Le Tailleur</t>
  </si>
  <si>
    <t>Uniformes para personal mensajeria y administ.</t>
  </si>
  <si>
    <t>Uniformes Batissa</t>
  </si>
  <si>
    <t>Uniformes personal Servicio al Cliente</t>
  </si>
  <si>
    <t>Arquitime</t>
  </si>
  <si>
    <t>Reparacion y Mantenimiento Gabinetes</t>
  </si>
  <si>
    <t>ABC  Software</t>
  </si>
  <si>
    <t>Reinstalacion y Reparacion equipo control asist.</t>
  </si>
  <si>
    <t>Beato Industrial</t>
  </si>
  <si>
    <t>Serar Servicios Electricos</t>
  </si>
  <si>
    <t>Reparacion y Mant. Puertas y ventanas</t>
  </si>
  <si>
    <t>Reparacion y Mant. Inversores y Aires Acond</t>
  </si>
  <si>
    <t>Reparacion Radios de Comunicacion</t>
  </si>
  <si>
    <t>La Casa del Motor de Arranque</t>
  </si>
  <si>
    <t>Mant.Alternador y Motor de Arranque</t>
  </si>
  <si>
    <t>Miguel Angel Alburquerque</t>
  </si>
  <si>
    <t>Confeccion Podium</t>
  </si>
  <si>
    <t>Avelock Dominicana</t>
  </si>
  <si>
    <t>Comp. De Precios</t>
  </si>
  <si>
    <t>Mypimes</t>
  </si>
  <si>
    <t>MYPIMES</t>
  </si>
  <si>
    <t>OCTUBRE, 2014</t>
  </si>
  <si>
    <t>Administracion de Estaciones de Servicios (Adeser)</t>
  </si>
  <si>
    <t>Exención Res. No. 15-08</t>
  </si>
  <si>
    <t>Tipo Compra</t>
  </si>
  <si>
    <t>Compra Directa</t>
  </si>
  <si>
    <t>Galones de Gasoil 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</si>
</sst>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left" indent="15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/>
    <xf numFmtId="14" fontId="0" fillId="0" borderId="1" xfId="0" applyNumberFormat="1" applyBorder="1"/>
    <xf numFmtId="43" fontId="0" fillId="0" borderId="1" xfId="1" applyFont="1" applyBorder="1"/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  <xf numFmtId="17" fontId="5" fillId="0" borderId="0" xfId="0" applyNumberFormat="1" applyFont="1"/>
    <xf numFmtId="0" fontId="0" fillId="0" borderId="2" xfId="0" applyFill="1" applyBorder="1" applyAlignment="1">
      <alignment horizontal="left"/>
    </xf>
    <xf numFmtId="43" fontId="0" fillId="3" borderId="1" xfId="1" applyFont="1" applyFill="1" applyBorder="1"/>
    <xf numFmtId="43" fontId="0" fillId="4" borderId="1" xfId="1" applyFont="1" applyFill="1" applyBorder="1"/>
    <xf numFmtId="43" fontId="0" fillId="5" borderId="1" xfId="1" applyFont="1" applyFill="1" applyBorder="1"/>
    <xf numFmtId="43" fontId="0" fillId="6" borderId="1" xfId="1" applyFont="1" applyFill="1" applyBorder="1"/>
    <xf numFmtId="43" fontId="0" fillId="7" borderId="1" xfId="1" applyFont="1" applyFill="1" applyBorder="1"/>
    <xf numFmtId="43" fontId="0" fillId="8" borderId="1" xfId="1" applyFont="1" applyFill="1" applyBorder="1"/>
    <xf numFmtId="43" fontId="0" fillId="9" borderId="1" xfId="1" applyFont="1" applyFill="1" applyBorder="1"/>
    <xf numFmtId="43" fontId="0" fillId="10" borderId="1" xfId="1" applyFont="1" applyFill="1" applyBorder="1"/>
    <xf numFmtId="43" fontId="0" fillId="11" borderId="1" xfId="1" applyFont="1" applyFill="1" applyBorder="1"/>
    <xf numFmtId="43" fontId="0" fillId="12" borderId="1" xfId="1" applyFont="1" applyFill="1" applyBorder="1"/>
    <xf numFmtId="43" fontId="0" fillId="0" borderId="0" xfId="0" applyNumberFormat="1"/>
    <xf numFmtId="0" fontId="0" fillId="0" borderId="0" xfId="0" applyFill="1" applyBorder="1" applyAlignment="1">
      <alignment horizontal="left"/>
    </xf>
    <xf numFmtId="43" fontId="0" fillId="13" borderId="1" xfId="1" applyFont="1" applyFill="1" applyBorder="1"/>
    <xf numFmtId="0" fontId="0" fillId="0" borderId="1" xfId="0" applyBorder="1"/>
    <xf numFmtId="0" fontId="0" fillId="2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142875</xdr:rowOff>
    </xdr:from>
    <xdr:to>
      <xdr:col>1</xdr:col>
      <xdr:colOff>228600</xdr:colOff>
      <xdr:row>4</xdr:row>
      <xdr:rowOff>0</xdr:rowOff>
    </xdr:to>
    <xdr:pic>
      <xdr:nvPicPr>
        <xdr:cNvPr id="1025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33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142875</xdr:rowOff>
    </xdr:from>
    <xdr:to>
      <xdr:col>1</xdr:col>
      <xdr:colOff>228600</xdr:colOff>
      <xdr:row>7</xdr:row>
      <xdr:rowOff>0</xdr:rowOff>
    </xdr:to>
    <xdr:pic>
      <xdr:nvPicPr>
        <xdr:cNvPr id="3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33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048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228600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923925" cy="4476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142875</xdr:rowOff>
    </xdr:from>
    <xdr:to>
      <xdr:col>1</xdr:col>
      <xdr:colOff>704850</xdr:colOff>
      <xdr:row>6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4</xdr:row>
      <xdr:rowOff>142875</xdr:rowOff>
    </xdr:from>
    <xdr:to>
      <xdr:col>1</xdr:col>
      <xdr:colOff>704850</xdr:colOff>
      <xdr:row>7</xdr:row>
      <xdr:rowOff>0</xdr:rowOff>
    </xdr:to>
    <xdr:pic>
      <xdr:nvPicPr>
        <xdr:cNvPr id="2" name="Imagen 1" descr="Logo del_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714375"/>
          <a:ext cx="1400175" cy="4476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"/>
  <sheetViews>
    <sheetView workbookViewId="0">
      <selection activeCell="F22" sqref="F22"/>
    </sheetView>
  </sheetViews>
  <sheetFormatPr baseColWidth="10" defaultRowHeight="15" x14ac:dyDescent="0.25"/>
  <cols>
    <col min="2" max="2" width="12.85546875" customWidth="1"/>
    <col min="3" max="3" width="21.140625" customWidth="1"/>
    <col min="5" max="5" width="33.7109375" customWidth="1"/>
    <col min="6" max="6" width="11.5703125" bestFit="1" customWidth="1"/>
    <col min="7" max="7" width="19.85546875" customWidth="1"/>
  </cols>
  <sheetData>
    <row r="3" spans="1:8" ht="15.75" x14ac:dyDescent="0.25">
      <c r="B3" s="2" t="s">
        <v>0</v>
      </c>
      <c r="C3" s="9" t="s">
        <v>1</v>
      </c>
      <c r="D3" s="9"/>
      <c r="E3" s="9"/>
      <c r="F3" s="3"/>
    </row>
    <row r="4" spans="1:8" ht="15.75" x14ac:dyDescent="0.25">
      <c r="B4" s="1"/>
      <c r="C4" s="9" t="s">
        <v>2</v>
      </c>
      <c r="D4" s="9"/>
      <c r="E4" s="9"/>
      <c r="F4" s="3"/>
    </row>
    <row r="5" spans="1:8" ht="15.75" x14ac:dyDescent="0.25">
      <c r="B5" s="1"/>
      <c r="C5" s="9" t="s">
        <v>3</v>
      </c>
      <c r="D5" s="9"/>
      <c r="E5" s="9"/>
      <c r="F5" s="3"/>
    </row>
    <row r="6" spans="1:8" ht="15.75" x14ac:dyDescent="0.25">
      <c r="B6" s="2"/>
      <c r="C6" s="3"/>
      <c r="D6" s="3"/>
      <c r="E6" s="3"/>
      <c r="F6" s="3"/>
    </row>
    <row r="7" spans="1:8" ht="15.75" x14ac:dyDescent="0.25">
      <c r="A7" s="7" t="s">
        <v>4</v>
      </c>
      <c r="B7" s="7" t="s">
        <v>5</v>
      </c>
      <c r="C7" s="8" t="s">
        <v>6</v>
      </c>
      <c r="D7" s="7" t="s">
        <v>8</v>
      </c>
      <c r="E7" s="7" t="s">
        <v>7</v>
      </c>
      <c r="F7" s="7" t="s">
        <v>9</v>
      </c>
      <c r="G7" s="7" t="s">
        <v>10</v>
      </c>
      <c r="H7" s="5"/>
    </row>
    <row r="8" spans="1:8" x14ac:dyDescent="0.25">
      <c r="A8" s="10">
        <v>41701</v>
      </c>
      <c r="B8" s="13">
        <v>7</v>
      </c>
      <c r="C8" s="15" t="s">
        <v>14</v>
      </c>
      <c r="D8" s="4">
        <v>1</v>
      </c>
      <c r="E8" s="15" t="s">
        <v>15</v>
      </c>
      <c r="F8" s="11">
        <v>3422</v>
      </c>
      <c r="G8" s="4" t="s">
        <v>13</v>
      </c>
      <c r="H8" s="6"/>
    </row>
    <row r="9" spans="1:8" x14ac:dyDescent="0.25">
      <c r="A9" s="12">
        <v>41701</v>
      </c>
      <c r="B9" s="14">
        <v>9</v>
      </c>
      <c r="C9" s="15" t="s">
        <v>16</v>
      </c>
      <c r="D9" s="4">
        <v>1</v>
      </c>
      <c r="E9" s="15" t="s">
        <v>17</v>
      </c>
      <c r="F9" s="11">
        <v>2371.7199999999998</v>
      </c>
      <c r="G9" s="4"/>
      <c r="H9" s="6"/>
    </row>
    <row r="10" spans="1:8" x14ac:dyDescent="0.25">
      <c r="A10" s="12">
        <v>41701</v>
      </c>
      <c r="B10" s="4">
        <v>10</v>
      </c>
      <c r="C10" s="15" t="s">
        <v>18</v>
      </c>
      <c r="D10" s="4">
        <v>2</v>
      </c>
      <c r="E10" s="15" t="s">
        <v>19</v>
      </c>
      <c r="F10" s="11">
        <v>17700</v>
      </c>
      <c r="G10" s="4"/>
      <c r="H10" s="6"/>
    </row>
    <row r="11" spans="1:8" x14ac:dyDescent="0.25">
      <c r="A11" s="12">
        <v>41702</v>
      </c>
      <c r="B11" s="4">
        <v>11</v>
      </c>
      <c r="C11" s="15" t="s">
        <v>20</v>
      </c>
      <c r="D11" s="4">
        <v>2</v>
      </c>
      <c r="E11" s="15" t="s">
        <v>21</v>
      </c>
      <c r="F11" s="11">
        <v>2006</v>
      </c>
      <c r="G11" s="4" t="s">
        <v>13</v>
      </c>
      <c r="H11" s="6"/>
    </row>
    <row r="12" spans="1:8" x14ac:dyDescent="0.25">
      <c r="A12" s="12">
        <v>41702</v>
      </c>
      <c r="B12" s="4">
        <v>12</v>
      </c>
      <c r="C12" s="15" t="s">
        <v>22</v>
      </c>
      <c r="D12" s="4">
        <v>1</v>
      </c>
      <c r="E12" s="15" t="s">
        <v>23</v>
      </c>
      <c r="F12" s="11">
        <v>2580</v>
      </c>
      <c r="G12" s="4"/>
      <c r="H12" s="6"/>
    </row>
    <row r="13" spans="1:8" x14ac:dyDescent="0.25">
      <c r="A13" s="12">
        <v>41703</v>
      </c>
      <c r="B13" s="4">
        <v>13</v>
      </c>
      <c r="C13" s="15" t="s">
        <v>11</v>
      </c>
      <c r="D13" s="4">
        <v>90</v>
      </c>
      <c r="E13" s="15" t="s">
        <v>12</v>
      </c>
      <c r="F13" s="11">
        <v>2973.6</v>
      </c>
      <c r="G13" s="4" t="s">
        <v>13</v>
      </c>
      <c r="H13" s="6"/>
    </row>
    <row r="14" spans="1:8" x14ac:dyDescent="0.25">
      <c r="A14" s="12">
        <v>41708</v>
      </c>
      <c r="B14" s="4">
        <v>14</v>
      </c>
      <c r="C14" s="15" t="s">
        <v>16</v>
      </c>
      <c r="D14" s="4">
        <v>44</v>
      </c>
      <c r="E14" s="15" t="s">
        <v>24</v>
      </c>
      <c r="F14" s="11">
        <v>20580.41</v>
      </c>
      <c r="G14" s="4"/>
      <c r="H14" s="6"/>
    </row>
    <row r="15" spans="1:8" x14ac:dyDescent="0.25">
      <c r="A15" s="12">
        <v>41708</v>
      </c>
      <c r="B15" s="4">
        <v>15</v>
      </c>
      <c r="C15" s="15" t="s">
        <v>25</v>
      </c>
      <c r="D15" s="4">
        <v>23</v>
      </c>
      <c r="E15" s="15" t="s">
        <v>26</v>
      </c>
      <c r="F15" s="11">
        <v>89332.14</v>
      </c>
      <c r="G15" s="4"/>
      <c r="H15" s="6"/>
    </row>
    <row r="16" spans="1:8" x14ac:dyDescent="0.25">
      <c r="A16" s="12">
        <v>41710</v>
      </c>
      <c r="B16" s="4">
        <v>10</v>
      </c>
      <c r="C16" s="15" t="s">
        <v>27</v>
      </c>
      <c r="D16" s="4">
        <v>10</v>
      </c>
      <c r="E16" s="15" t="s">
        <v>28</v>
      </c>
      <c r="F16" s="11">
        <v>27730</v>
      </c>
      <c r="G16" s="4" t="s">
        <v>13</v>
      </c>
      <c r="H16" s="6"/>
    </row>
    <row r="17" spans="1:8" x14ac:dyDescent="0.25">
      <c r="A17" s="12">
        <v>41725</v>
      </c>
      <c r="B17" s="4">
        <v>18</v>
      </c>
      <c r="C17" s="15" t="s">
        <v>29</v>
      </c>
      <c r="D17" s="4">
        <v>884</v>
      </c>
      <c r="E17" s="15" t="s">
        <v>30</v>
      </c>
      <c r="F17" s="11">
        <v>41661.910000000003</v>
      </c>
      <c r="G17" s="4"/>
      <c r="H17" s="6"/>
    </row>
    <row r="18" spans="1:8" x14ac:dyDescent="0.25">
      <c r="A18" s="7"/>
      <c r="B18" s="7"/>
      <c r="C18" s="7"/>
      <c r="D18" s="7"/>
      <c r="E18" s="16" t="s">
        <v>31</v>
      </c>
      <c r="F18" s="17">
        <f>SUM(F8:F17)</f>
        <v>210357.78</v>
      </c>
      <c r="G18" s="7"/>
      <c r="H18" s="6"/>
    </row>
    <row r="21" spans="1:8" x14ac:dyDescent="0.25">
      <c r="E21" t="s">
        <v>177</v>
      </c>
      <c r="F21" s="30">
        <f>F8+F11+F13+F10+F16+F17</f>
        <v>95493.510000000009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34"/>
  <sheetViews>
    <sheetView topLeftCell="A7" workbookViewId="0">
      <selection activeCell="F34" sqref="F34"/>
    </sheetView>
  </sheetViews>
  <sheetFormatPr baseColWidth="10" defaultRowHeight="15" x14ac:dyDescent="0.25"/>
  <cols>
    <col min="2" max="2" width="12.5703125" customWidth="1"/>
    <col min="3" max="3" width="32.28515625" customWidth="1"/>
    <col min="5" max="5" width="40.5703125" customWidth="1"/>
    <col min="6" max="6" width="13.140625" bestFit="1" customWidth="1"/>
    <col min="7" max="7" width="17.85546875" customWidth="1"/>
  </cols>
  <sheetData>
    <row r="6" spans="1:7" ht="15.75" x14ac:dyDescent="0.25">
      <c r="B6" s="2" t="s">
        <v>0</v>
      </c>
      <c r="C6" s="9" t="s">
        <v>1</v>
      </c>
      <c r="D6" s="9"/>
      <c r="E6" s="9"/>
      <c r="F6" s="3"/>
    </row>
    <row r="7" spans="1:7" ht="15.75" x14ac:dyDescent="0.25">
      <c r="B7" s="1"/>
      <c r="C7" s="9" t="s">
        <v>2</v>
      </c>
      <c r="D7" s="9"/>
      <c r="E7" s="9"/>
      <c r="F7" s="3"/>
    </row>
    <row r="8" spans="1:7" ht="15.75" x14ac:dyDescent="0.25">
      <c r="B8" s="1"/>
      <c r="C8" s="9" t="s">
        <v>32</v>
      </c>
      <c r="D8" s="9"/>
      <c r="E8" s="9"/>
      <c r="F8" s="3"/>
    </row>
    <row r="9" spans="1:7" ht="15.75" x14ac:dyDescent="0.25">
      <c r="B9" s="2"/>
      <c r="C9" s="3"/>
      <c r="D9" s="3"/>
      <c r="E9" s="3"/>
      <c r="F9" s="3"/>
    </row>
    <row r="10" spans="1:7" ht="15.75" x14ac:dyDescent="0.25">
      <c r="A10" s="7" t="s">
        <v>4</v>
      </c>
      <c r="B10" s="7" t="s">
        <v>5</v>
      </c>
      <c r="C10" s="8" t="s">
        <v>6</v>
      </c>
      <c r="D10" s="7" t="s">
        <v>8</v>
      </c>
      <c r="E10" s="7" t="s">
        <v>7</v>
      </c>
      <c r="F10" s="7" t="s">
        <v>9</v>
      </c>
      <c r="G10" s="7" t="s">
        <v>10</v>
      </c>
    </row>
    <row r="11" spans="1:7" x14ac:dyDescent="0.25">
      <c r="A11" s="10">
        <v>41744</v>
      </c>
      <c r="B11" s="13">
        <v>1</v>
      </c>
      <c r="C11" s="15" t="s">
        <v>33</v>
      </c>
      <c r="D11" s="4">
        <v>1348</v>
      </c>
      <c r="E11" s="15" t="s">
        <v>34</v>
      </c>
      <c r="F11" s="11">
        <v>276070.40000000002</v>
      </c>
      <c r="G11" s="4" t="s">
        <v>13</v>
      </c>
    </row>
    <row r="12" spans="1:7" x14ac:dyDescent="0.25">
      <c r="A12" s="12">
        <v>41744</v>
      </c>
      <c r="B12" s="14">
        <v>2</v>
      </c>
      <c r="C12" s="15" t="s">
        <v>35</v>
      </c>
      <c r="D12" s="4">
        <v>1887</v>
      </c>
      <c r="E12" s="15" t="s">
        <v>36</v>
      </c>
      <c r="F12" s="11">
        <v>458918.40000000002</v>
      </c>
      <c r="G12" s="4"/>
    </row>
    <row r="13" spans="1:7" x14ac:dyDescent="0.25">
      <c r="A13" s="12">
        <v>41745</v>
      </c>
      <c r="B13" s="4">
        <v>19</v>
      </c>
      <c r="C13" s="15" t="s">
        <v>37</v>
      </c>
      <c r="D13" s="4">
        <v>854</v>
      </c>
      <c r="E13" s="15" t="s">
        <v>38</v>
      </c>
      <c r="F13" s="11">
        <v>45200.24</v>
      </c>
      <c r="G13" s="4" t="s">
        <v>13</v>
      </c>
    </row>
    <row r="14" spans="1:7" x14ac:dyDescent="0.25">
      <c r="A14" s="12">
        <v>41751</v>
      </c>
      <c r="B14" s="4">
        <v>22</v>
      </c>
      <c r="C14" s="15" t="s">
        <v>42</v>
      </c>
      <c r="D14" s="4">
        <v>438</v>
      </c>
      <c r="E14" s="15" t="s">
        <v>43</v>
      </c>
      <c r="F14" s="11">
        <v>72366.36</v>
      </c>
      <c r="G14" s="4"/>
    </row>
    <row r="15" spans="1:7" x14ac:dyDescent="0.25">
      <c r="A15" s="12">
        <v>41752</v>
      </c>
      <c r="B15" s="4">
        <v>26</v>
      </c>
      <c r="C15" s="15" t="s">
        <v>44</v>
      </c>
      <c r="D15" s="4">
        <v>10.5</v>
      </c>
      <c r="E15" s="15" t="s">
        <v>45</v>
      </c>
      <c r="F15" s="11">
        <v>68504.899999999994</v>
      </c>
      <c r="G15" s="4"/>
    </row>
    <row r="16" spans="1:7" x14ac:dyDescent="0.25">
      <c r="A16" s="12">
        <v>41752</v>
      </c>
      <c r="B16" s="4">
        <v>27</v>
      </c>
      <c r="C16" s="15" t="s">
        <v>42</v>
      </c>
      <c r="D16" s="4">
        <v>430</v>
      </c>
      <c r="E16" s="15" t="s">
        <v>46</v>
      </c>
      <c r="F16" s="11">
        <v>180175.85</v>
      </c>
      <c r="G16" s="4"/>
    </row>
    <row r="17" spans="1:7" x14ac:dyDescent="0.25">
      <c r="A17" s="12">
        <v>41752</v>
      </c>
      <c r="B17" s="4">
        <v>28</v>
      </c>
      <c r="C17" s="15" t="s">
        <v>47</v>
      </c>
      <c r="D17" s="4">
        <v>12</v>
      </c>
      <c r="E17" s="15" t="s">
        <v>48</v>
      </c>
      <c r="F17" s="11">
        <v>4602</v>
      </c>
      <c r="G17" s="4" t="s">
        <v>13</v>
      </c>
    </row>
    <row r="18" spans="1:7" x14ac:dyDescent="0.25">
      <c r="A18" s="12">
        <v>41753</v>
      </c>
      <c r="B18" s="4">
        <v>30</v>
      </c>
      <c r="C18" s="15" t="s">
        <v>41</v>
      </c>
      <c r="D18" s="4">
        <v>34</v>
      </c>
      <c r="E18" s="15" t="s">
        <v>49</v>
      </c>
      <c r="F18" s="11">
        <v>31059.8</v>
      </c>
      <c r="G18" s="4"/>
    </row>
    <row r="19" spans="1:7" x14ac:dyDescent="0.25">
      <c r="A19" s="12">
        <v>41753</v>
      </c>
      <c r="B19" s="4">
        <v>31</v>
      </c>
      <c r="C19" s="15" t="s">
        <v>39</v>
      </c>
      <c r="D19" s="4">
        <v>810</v>
      </c>
      <c r="E19" s="15" t="s">
        <v>40</v>
      </c>
      <c r="F19" s="11">
        <v>34830</v>
      </c>
      <c r="G19" s="4" t="s">
        <v>13</v>
      </c>
    </row>
    <row r="20" spans="1:7" x14ac:dyDescent="0.25">
      <c r="A20" s="12">
        <v>41754</v>
      </c>
      <c r="B20" s="4">
        <v>32</v>
      </c>
      <c r="C20" s="15" t="s">
        <v>50</v>
      </c>
      <c r="D20" s="4">
        <v>14</v>
      </c>
      <c r="E20" s="15" t="s">
        <v>51</v>
      </c>
      <c r="F20" s="11">
        <v>76164.28</v>
      </c>
      <c r="G20" s="4" t="s">
        <v>13</v>
      </c>
    </row>
    <row r="21" spans="1:7" x14ac:dyDescent="0.25">
      <c r="A21" s="12">
        <v>41754</v>
      </c>
      <c r="B21" s="4">
        <v>33</v>
      </c>
      <c r="C21" s="15" t="s">
        <v>25</v>
      </c>
      <c r="D21" s="4">
        <v>50</v>
      </c>
      <c r="E21" s="15" t="s">
        <v>52</v>
      </c>
      <c r="F21" s="11">
        <v>171893.97</v>
      </c>
      <c r="G21" s="4"/>
    </row>
    <row r="22" spans="1:7" x14ac:dyDescent="0.25">
      <c r="A22" s="12">
        <v>41754</v>
      </c>
      <c r="B22" s="4">
        <v>34</v>
      </c>
      <c r="C22" s="15" t="s">
        <v>14</v>
      </c>
      <c r="D22" s="4">
        <v>100</v>
      </c>
      <c r="E22" s="15" t="s">
        <v>53</v>
      </c>
      <c r="F22" s="11">
        <v>182648.66</v>
      </c>
      <c r="G22" s="4" t="s">
        <v>13</v>
      </c>
    </row>
    <row r="23" spans="1:7" x14ac:dyDescent="0.25">
      <c r="A23" s="12">
        <v>41757</v>
      </c>
      <c r="B23" s="4">
        <v>35</v>
      </c>
      <c r="C23" s="15" t="s">
        <v>50</v>
      </c>
      <c r="D23" s="4">
        <v>2087</v>
      </c>
      <c r="E23" s="15" t="s">
        <v>54</v>
      </c>
      <c r="F23" s="11">
        <v>111464.93</v>
      </c>
      <c r="G23" s="4" t="s">
        <v>13</v>
      </c>
    </row>
    <row r="24" spans="1:7" x14ac:dyDescent="0.25">
      <c r="A24" s="12">
        <v>41757</v>
      </c>
      <c r="B24" s="4">
        <v>36</v>
      </c>
      <c r="C24" s="15" t="s">
        <v>55</v>
      </c>
      <c r="D24" s="4">
        <v>1</v>
      </c>
      <c r="E24" s="15" t="s">
        <v>56</v>
      </c>
      <c r="F24" s="11">
        <v>229657.5</v>
      </c>
      <c r="G24" s="4"/>
    </row>
    <row r="25" spans="1:7" x14ac:dyDescent="0.25">
      <c r="A25" s="12">
        <v>41757</v>
      </c>
      <c r="B25" s="4">
        <v>37</v>
      </c>
      <c r="C25" s="15" t="s">
        <v>58</v>
      </c>
      <c r="D25" s="4">
        <v>36</v>
      </c>
      <c r="E25" s="15" t="s">
        <v>57</v>
      </c>
      <c r="F25" s="11">
        <v>76482.3</v>
      </c>
      <c r="G25" s="4" t="s">
        <v>13</v>
      </c>
    </row>
    <row r="26" spans="1:7" x14ac:dyDescent="0.25">
      <c r="A26" s="12">
        <v>41757</v>
      </c>
      <c r="B26" s="4">
        <v>38</v>
      </c>
      <c r="C26" s="15" t="s">
        <v>59</v>
      </c>
      <c r="D26" s="4">
        <v>420</v>
      </c>
      <c r="E26" s="15" t="s">
        <v>60</v>
      </c>
      <c r="F26" s="11">
        <v>16006.3</v>
      </c>
      <c r="G26" s="4"/>
    </row>
    <row r="27" spans="1:7" x14ac:dyDescent="0.25">
      <c r="A27" s="12">
        <v>41758</v>
      </c>
      <c r="B27" s="4">
        <v>39</v>
      </c>
      <c r="C27" s="15" t="s">
        <v>61</v>
      </c>
      <c r="D27" s="4">
        <v>13</v>
      </c>
      <c r="E27" s="15" t="s">
        <v>62</v>
      </c>
      <c r="F27" s="11">
        <v>84270.88</v>
      </c>
      <c r="G27" s="4"/>
    </row>
    <row r="28" spans="1:7" x14ac:dyDescent="0.25">
      <c r="A28" s="12">
        <v>41758</v>
      </c>
      <c r="B28" s="4">
        <v>40</v>
      </c>
      <c r="C28" s="15" t="s">
        <v>63</v>
      </c>
      <c r="D28" s="4">
        <v>77</v>
      </c>
      <c r="E28" s="15" t="s">
        <v>64</v>
      </c>
      <c r="F28" s="11">
        <v>33656</v>
      </c>
      <c r="G28" s="4"/>
    </row>
    <row r="29" spans="1:7" x14ac:dyDescent="0.25">
      <c r="A29" s="12">
        <v>41758</v>
      </c>
      <c r="B29" s="4">
        <v>44</v>
      </c>
      <c r="C29" s="15" t="s">
        <v>65</v>
      </c>
      <c r="D29" s="4">
        <v>1</v>
      </c>
      <c r="E29" s="15" t="s">
        <v>66</v>
      </c>
      <c r="F29" s="11">
        <v>1306536.56</v>
      </c>
      <c r="G29" s="4" t="s">
        <v>176</v>
      </c>
    </row>
    <row r="30" spans="1:7" x14ac:dyDescent="0.25">
      <c r="A30" s="12">
        <v>41759</v>
      </c>
      <c r="B30" s="4">
        <v>46</v>
      </c>
      <c r="C30" s="15" t="s">
        <v>63</v>
      </c>
      <c r="D30" s="4">
        <v>282</v>
      </c>
      <c r="E30" s="15" t="s">
        <v>67</v>
      </c>
      <c r="F30" s="11">
        <v>20718</v>
      </c>
      <c r="G30" s="4"/>
    </row>
    <row r="31" spans="1:7" x14ac:dyDescent="0.25">
      <c r="A31" s="7"/>
      <c r="B31" s="7"/>
      <c r="C31" s="7"/>
      <c r="D31" s="7"/>
      <c r="E31" s="16" t="s">
        <v>31</v>
      </c>
      <c r="F31" s="17">
        <f>SUM(F11:F30)</f>
        <v>3481227.33</v>
      </c>
      <c r="G31" s="7"/>
    </row>
    <row r="34" spans="5:6" x14ac:dyDescent="0.25">
      <c r="E34" t="s">
        <v>178</v>
      </c>
      <c r="F34" s="30">
        <f>F13+F15+F17+F20+F22+F23+F24+F26+F27+F28+F30</f>
        <v>872893.69000000006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6"/>
  <sheetViews>
    <sheetView workbookViewId="0">
      <selection activeCell="F27" sqref="F27"/>
    </sheetView>
  </sheetViews>
  <sheetFormatPr baseColWidth="10" defaultRowHeight="15" x14ac:dyDescent="0.25"/>
  <cols>
    <col min="2" max="2" width="13.5703125" customWidth="1"/>
    <col min="3" max="3" width="30.140625" customWidth="1"/>
    <col min="5" max="5" width="40.85546875" customWidth="1"/>
    <col min="6" max="6" width="11.5703125" bestFit="1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68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4</v>
      </c>
      <c r="B9" s="7" t="s">
        <v>5</v>
      </c>
      <c r="C9" s="8" t="s">
        <v>6</v>
      </c>
      <c r="D9" s="7" t="s">
        <v>8</v>
      </c>
      <c r="E9" s="7" t="s">
        <v>7</v>
      </c>
      <c r="F9" s="7" t="s">
        <v>9</v>
      </c>
      <c r="G9" s="7" t="s">
        <v>10</v>
      </c>
    </row>
    <row r="10" spans="1:7" x14ac:dyDescent="0.25">
      <c r="A10" s="10">
        <v>41778</v>
      </c>
      <c r="B10" s="13">
        <v>3</v>
      </c>
      <c r="C10" s="15" t="s">
        <v>69</v>
      </c>
      <c r="D10" s="4">
        <v>37</v>
      </c>
      <c r="E10" s="15" t="s">
        <v>70</v>
      </c>
      <c r="F10" s="11">
        <v>13044.57</v>
      </c>
      <c r="G10" s="4" t="s">
        <v>13</v>
      </c>
    </row>
    <row r="11" spans="1:7" x14ac:dyDescent="0.25">
      <c r="A11" s="12">
        <v>41765</v>
      </c>
      <c r="B11" s="14">
        <v>47</v>
      </c>
      <c r="C11" s="15" t="s">
        <v>63</v>
      </c>
      <c r="D11" s="4">
        <v>1559</v>
      </c>
      <c r="E11" s="15" t="s">
        <v>71</v>
      </c>
      <c r="F11" s="11">
        <v>89280</v>
      </c>
      <c r="G11" s="4"/>
    </row>
    <row r="12" spans="1:7" x14ac:dyDescent="0.25">
      <c r="A12" s="12">
        <v>41765</v>
      </c>
      <c r="B12" s="4">
        <v>48</v>
      </c>
      <c r="C12" s="15" t="s">
        <v>16</v>
      </c>
      <c r="D12" s="4">
        <v>3</v>
      </c>
      <c r="E12" s="15" t="s">
        <v>72</v>
      </c>
      <c r="F12" s="11">
        <v>11164.63</v>
      </c>
      <c r="G12" s="4"/>
    </row>
    <row r="13" spans="1:7" x14ac:dyDescent="0.25">
      <c r="A13" s="12">
        <v>41765</v>
      </c>
      <c r="B13" s="4">
        <v>49</v>
      </c>
      <c r="C13" s="15" t="s">
        <v>73</v>
      </c>
      <c r="D13" s="4">
        <v>2</v>
      </c>
      <c r="E13" s="15" t="s">
        <v>74</v>
      </c>
      <c r="F13" s="11">
        <v>27935</v>
      </c>
      <c r="G13" s="4"/>
    </row>
    <row r="14" spans="1:7" x14ac:dyDescent="0.25">
      <c r="A14" s="12">
        <v>41766</v>
      </c>
      <c r="B14" s="4">
        <v>50</v>
      </c>
      <c r="C14" s="15" t="s">
        <v>75</v>
      </c>
      <c r="D14" s="4">
        <v>5</v>
      </c>
      <c r="E14" s="15" t="s">
        <v>76</v>
      </c>
      <c r="F14" s="11">
        <v>6018</v>
      </c>
      <c r="G14" s="4"/>
    </row>
    <row r="15" spans="1:7" x14ac:dyDescent="0.25">
      <c r="A15" s="12">
        <v>41766</v>
      </c>
      <c r="B15" s="4">
        <v>51</v>
      </c>
      <c r="C15" s="15" t="s">
        <v>77</v>
      </c>
      <c r="D15" s="4">
        <v>16</v>
      </c>
      <c r="E15" s="15" t="s">
        <v>78</v>
      </c>
      <c r="F15" s="11">
        <v>86494</v>
      </c>
      <c r="G15" s="4"/>
    </row>
    <row r="16" spans="1:7" x14ac:dyDescent="0.25">
      <c r="A16" s="12">
        <v>41766</v>
      </c>
      <c r="B16" s="4">
        <v>52</v>
      </c>
      <c r="C16" s="15" t="s">
        <v>22</v>
      </c>
      <c r="D16" s="4">
        <v>3</v>
      </c>
      <c r="E16" s="15" t="s">
        <v>79</v>
      </c>
      <c r="F16" s="11">
        <v>13199.99</v>
      </c>
      <c r="G16" s="4"/>
    </row>
    <row r="17" spans="1:7" x14ac:dyDescent="0.25">
      <c r="A17" s="12">
        <v>41780</v>
      </c>
      <c r="B17" s="4">
        <v>53</v>
      </c>
      <c r="C17" s="15" t="s">
        <v>41</v>
      </c>
      <c r="D17" s="4">
        <v>26</v>
      </c>
      <c r="E17" s="15" t="s">
        <v>80</v>
      </c>
      <c r="F17" s="11">
        <v>1419.79</v>
      </c>
      <c r="G17" s="4"/>
    </row>
    <row r="18" spans="1:7" x14ac:dyDescent="0.25">
      <c r="A18" s="7"/>
      <c r="B18" s="7"/>
      <c r="C18" s="7"/>
      <c r="D18" s="7"/>
      <c r="E18" s="16" t="s">
        <v>31</v>
      </c>
      <c r="F18" s="17">
        <f>SUM(F10:F17)</f>
        <v>248555.98</v>
      </c>
      <c r="G18" s="7"/>
    </row>
    <row r="26" spans="1:7" x14ac:dyDescent="0.25">
      <c r="E26" t="s">
        <v>178</v>
      </c>
      <c r="F26" s="30">
        <f>F11+F14+F15</f>
        <v>181792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6"/>
  <sheetViews>
    <sheetView workbookViewId="0">
      <selection activeCell="F27" sqref="F27"/>
    </sheetView>
  </sheetViews>
  <sheetFormatPr baseColWidth="10" defaultRowHeight="15" x14ac:dyDescent="0.25"/>
  <cols>
    <col min="3" max="3" width="31.5703125" customWidth="1"/>
    <col min="5" max="5" width="38" customWidth="1"/>
    <col min="6" max="6" width="14.42578125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81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4</v>
      </c>
      <c r="B9" s="7" t="s">
        <v>5</v>
      </c>
      <c r="C9" s="8" t="s">
        <v>6</v>
      </c>
      <c r="D9" s="7" t="s">
        <v>8</v>
      </c>
      <c r="E9" s="7" t="s">
        <v>7</v>
      </c>
      <c r="F9" s="7" t="s">
        <v>9</v>
      </c>
      <c r="G9" s="7" t="s">
        <v>10</v>
      </c>
    </row>
    <row r="10" spans="1:7" x14ac:dyDescent="0.25">
      <c r="A10" s="10">
        <v>41792</v>
      </c>
      <c r="B10" s="13">
        <v>4</v>
      </c>
      <c r="C10" s="15" t="s">
        <v>35</v>
      </c>
      <c r="D10" s="4">
        <v>733.41</v>
      </c>
      <c r="E10" s="15" t="s">
        <v>82</v>
      </c>
      <c r="F10" s="11">
        <v>183499.18</v>
      </c>
      <c r="G10" s="4"/>
    </row>
    <row r="11" spans="1:7" x14ac:dyDescent="0.25">
      <c r="A11" s="12">
        <v>41808</v>
      </c>
      <c r="B11" s="14">
        <v>55</v>
      </c>
      <c r="C11" s="15" t="s">
        <v>83</v>
      </c>
      <c r="D11" s="4">
        <v>1</v>
      </c>
      <c r="E11" s="15" t="s">
        <v>84</v>
      </c>
      <c r="F11" s="11">
        <v>6356.66</v>
      </c>
      <c r="G11" s="4"/>
    </row>
    <row r="12" spans="1:7" x14ac:dyDescent="0.25">
      <c r="A12" s="12">
        <v>41810</v>
      </c>
      <c r="B12" s="4">
        <v>56</v>
      </c>
      <c r="C12" s="15" t="s">
        <v>11</v>
      </c>
      <c r="D12" s="4">
        <v>73300</v>
      </c>
      <c r="E12" s="15" t="s">
        <v>86</v>
      </c>
      <c r="F12" s="11">
        <v>80422.899999999994</v>
      </c>
      <c r="G12" s="4" t="s">
        <v>13</v>
      </c>
    </row>
    <row r="13" spans="1:7" x14ac:dyDescent="0.25">
      <c r="A13" s="12">
        <v>41815</v>
      </c>
      <c r="B13" s="4">
        <v>57</v>
      </c>
      <c r="C13" s="15" t="s">
        <v>85</v>
      </c>
      <c r="D13" s="4">
        <v>18</v>
      </c>
      <c r="E13" s="15" t="s">
        <v>87</v>
      </c>
      <c r="F13" s="11">
        <v>25000.12</v>
      </c>
      <c r="G13" s="4"/>
    </row>
    <row r="14" spans="1:7" x14ac:dyDescent="0.25">
      <c r="A14" s="7"/>
      <c r="B14" s="7"/>
      <c r="C14" s="7"/>
      <c r="D14" s="7"/>
      <c r="E14" s="16" t="s">
        <v>31</v>
      </c>
      <c r="F14" s="17">
        <f>SUM(F10:F13)</f>
        <v>295278.86</v>
      </c>
      <c r="G14" s="7"/>
    </row>
    <row r="26" spans="5:6" x14ac:dyDescent="0.25">
      <c r="E26" t="s">
        <v>178</v>
      </c>
      <c r="F26" s="30">
        <f>F11+F12+F13</f>
        <v>111779.68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6"/>
  <sheetViews>
    <sheetView workbookViewId="0">
      <selection activeCell="F17" sqref="F17"/>
    </sheetView>
  </sheetViews>
  <sheetFormatPr baseColWidth="10" defaultRowHeight="15" x14ac:dyDescent="0.25"/>
  <cols>
    <col min="3" max="3" width="30.85546875" customWidth="1"/>
    <col min="4" max="4" width="16.5703125" customWidth="1"/>
    <col min="5" max="5" width="34" customWidth="1"/>
    <col min="6" max="6" width="11.5703125" bestFit="1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88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4</v>
      </c>
      <c r="B9" s="7" t="s">
        <v>5</v>
      </c>
      <c r="C9" s="8" t="s">
        <v>6</v>
      </c>
      <c r="D9" s="7" t="s">
        <v>8</v>
      </c>
      <c r="E9" s="7" t="s">
        <v>7</v>
      </c>
      <c r="F9" s="7" t="s">
        <v>9</v>
      </c>
      <c r="G9" s="7" t="s">
        <v>10</v>
      </c>
    </row>
    <row r="10" spans="1:7" x14ac:dyDescent="0.25">
      <c r="A10" s="10">
        <v>41828</v>
      </c>
      <c r="B10" s="13">
        <v>5</v>
      </c>
      <c r="C10" s="15" t="s">
        <v>35</v>
      </c>
      <c r="D10" s="4">
        <v>359</v>
      </c>
      <c r="E10" s="15" t="s">
        <v>89</v>
      </c>
      <c r="F10" s="11">
        <v>91688.6</v>
      </c>
      <c r="G10" s="4"/>
    </row>
    <row r="11" spans="1:7" x14ac:dyDescent="0.25">
      <c r="A11" s="12">
        <v>41827</v>
      </c>
      <c r="B11" s="14">
        <v>58</v>
      </c>
      <c r="C11" s="15" t="s">
        <v>90</v>
      </c>
      <c r="D11" s="4">
        <v>2732</v>
      </c>
      <c r="E11" s="15" t="s">
        <v>91</v>
      </c>
      <c r="F11" s="11">
        <v>458198.13</v>
      </c>
      <c r="G11" s="4"/>
    </row>
    <row r="12" spans="1:7" x14ac:dyDescent="0.25">
      <c r="A12" s="7"/>
      <c r="B12" s="7"/>
      <c r="C12" s="7"/>
      <c r="D12" s="7"/>
      <c r="E12" s="16" t="s">
        <v>31</v>
      </c>
      <c r="F12" s="17">
        <f>SUM(F10:F11)</f>
        <v>549886.73</v>
      </c>
      <c r="G12" s="7"/>
    </row>
    <row r="16" spans="1:7" x14ac:dyDescent="0.25">
      <c r="E16" t="s">
        <v>178</v>
      </c>
      <c r="F16" s="30">
        <f>F11</f>
        <v>458198.13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1"/>
  <sheetViews>
    <sheetView topLeftCell="A13" workbookViewId="0">
      <selection activeCell="F42" sqref="F42"/>
    </sheetView>
  </sheetViews>
  <sheetFormatPr baseColWidth="10" defaultRowHeight="15" x14ac:dyDescent="0.25"/>
  <cols>
    <col min="3" max="3" width="30.140625" customWidth="1"/>
    <col min="4" max="4" width="13.140625" customWidth="1"/>
    <col min="5" max="5" width="35.7109375" customWidth="1"/>
    <col min="6" max="6" width="14.42578125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92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4</v>
      </c>
      <c r="B9" s="7" t="s">
        <v>5</v>
      </c>
      <c r="C9" s="8" t="s">
        <v>6</v>
      </c>
      <c r="D9" s="7" t="s">
        <v>8</v>
      </c>
      <c r="E9" s="7" t="s">
        <v>7</v>
      </c>
      <c r="F9" s="7" t="s">
        <v>9</v>
      </c>
      <c r="G9" s="7" t="s">
        <v>10</v>
      </c>
    </row>
    <row r="10" spans="1:7" x14ac:dyDescent="0.25">
      <c r="A10" s="10">
        <v>41856</v>
      </c>
      <c r="B10" s="13">
        <v>59</v>
      </c>
      <c r="C10" s="15" t="s">
        <v>39</v>
      </c>
      <c r="D10" s="4">
        <v>810</v>
      </c>
      <c r="E10" s="15" t="s">
        <v>93</v>
      </c>
      <c r="F10" s="25">
        <v>34830</v>
      </c>
      <c r="G10" s="4" t="s">
        <v>13</v>
      </c>
    </row>
    <row r="11" spans="1:7" x14ac:dyDescent="0.25">
      <c r="A11" s="10">
        <v>41856</v>
      </c>
      <c r="B11" s="13">
        <v>60</v>
      </c>
      <c r="C11" s="15" t="s">
        <v>41</v>
      </c>
      <c r="D11" s="4">
        <v>504</v>
      </c>
      <c r="E11" s="15" t="s">
        <v>94</v>
      </c>
      <c r="F11" s="11">
        <v>12019.64</v>
      </c>
      <c r="G11" s="4"/>
    </row>
    <row r="12" spans="1:7" x14ac:dyDescent="0.25">
      <c r="A12" s="10">
        <v>41856</v>
      </c>
      <c r="B12" s="13">
        <v>61</v>
      </c>
      <c r="C12" s="15" t="s">
        <v>42</v>
      </c>
      <c r="D12" s="4">
        <v>228</v>
      </c>
      <c r="E12" s="15" t="s">
        <v>95</v>
      </c>
      <c r="F12" s="25">
        <v>41942.769999999997</v>
      </c>
      <c r="G12" s="4"/>
    </row>
    <row r="13" spans="1:7" x14ac:dyDescent="0.25">
      <c r="A13" s="10">
        <v>41856</v>
      </c>
      <c r="B13" s="13">
        <v>62</v>
      </c>
      <c r="C13" s="15" t="s">
        <v>96</v>
      </c>
      <c r="D13" s="4">
        <v>772</v>
      </c>
      <c r="E13" s="15" t="s">
        <v>97</v>
      </c>
      <c r="F13" s="11">
        <v>52649.120000000003</v>
      </c>
      <c r="G13" s="4"/>
    </row>
    <row r="14" spans="1:7" x14ac:dyDescent="0.25">
      <c r="A14" s="10">
        <v>41856</v>
      </c>
      <c r="B14" s="13">
        <v>63</v>
      </c>
      <c r="C14" s="15" t="s">
        <v>41</v>
      </c>
      <c r="D14" s="4">
        <v>262</v>
      </c>
      <c r="E14" s="15" t="s">
        <v>97</v>
      </c>
      <c r="F14" s="11">
        <v>38678.86</v>
      </c>
      <c r="G14" s="4"/>
    </row>
    <row r="15" spans="1:7" x14ac:dyDescent="0.25">
      <c r="A15" s="10">
        <v>41856</v>
      </c>
      <c r="B15" s="13">
        <v>64</v>
      </c>
      <c r="C15" s="19" t="s">
        <v>99</v>
      </c>
      <c r="D15" s="4">
        <v>1</v>
      </c>
      <c r="E15" s="15" t="s">
        <v>98</v>
      </c>
      <c r="F15" s="11">
        <v>2126.36</v>
      </c>
      <c r="G15" s="4"/>
    </row>
    <row r="16" spans="1:7" x14ac:dyDescent="0.25">
      <c r="A16" s="10">
        <v>41856</v>
      </c>
      <c r="B16" s="13">
        <v>65</v>
      </c>
      <c r="C16" s="15" t="s">
        <v>73</v>
      </c>
      <c r="D16" s="4">
        <v>36</v>
      </c>
      <c r="E16" s="15" t="s">
        <v>100</v>
      </c>
      <c r="F16" s="11">
        <v>36000</v>
      </c>
      <c r="G16" s="4"/>
    </row>
    <row r="17" spans="1:7" x14ac:dyDescent="0.25">
      <c r="A17" s="10">
        <v>41856</v>
      </c>
      <c r="B17" s="13">
        <v>66</v>
      </c>
      <c r="C17" s="15" t="s">
        <v>101</v>
      </c>
      <c r="D17" s="4">
        <v>12</v>
      </c>
      <c r="E17" s="15" t="s">
        <v>102</v>
      </c>
      <c r="F17" s="11">
        <v>6415.19</v>
      </c>
      <c r="G17" s="4"/>
    </row>
    <row r="18" spans="1:7" x14ac:dyDescent="0.25">
      <c r="A18" s="10">
        <v>41856</v>
      </c>
      <c r="B18" s="13">
        <v>67</v>
      </c>
      <c r="C18" s="15" t="s">
        <v>103</v>
      </c>
      <c r="D18" s="4">
        <v>5</v>
      </c>
      <c r="E18" s="15" t="s">
        <v>104</v>
      </c>
      <c r="F18" s="11">
        <v>99000</v>
      </c>
      <c r="G18" s="4"/>
    </row>
    <row r="19" spans="1:7" x14ac:dyDescent="0.25">
      <c r="A19" s="10">
        <v>41856</v>
      </c>
      <c r="B19" s="13">
        <v>68</v>
      </c>
      <c r="C19" s="15" t="s">
        <v>59</v>
      </c>
      <c r="D19" s="4">
        <v>2</v>
      </c>
      <c r="E19" s="15" t="s">
        <v>105</v>
      </c>
      <c r="F19" s="21">
        <v>460</v>
      </c>
      <c r="G19" s="4"/>
    </row>
    <row r="20" spans="1:7" x14ac:dyDescent="0.25">
      <c r="A20" s="10">
        <v>41856</v>
      </c>
      <c r="B20" s="13">
        <v>69</v>
      </c>
      <c r="C20" s="15" t="s">
        <v>41</v>
      </c>
      <c r="D20" s="4">
        <v>55</v>
      </c>
      <c r="E20" s="15" t="s">
        <v>106</v>
      </c>
      <c r="F20" s="25">
        <v>6768.32</v>
      </c>
      <c r="G20" s="4"/>
    </row>
    <row r="21" spans="1:7" x14ac:dyDescent="0.25">
      <c r="A21" s="10">
        <v>41857</v>
      </c>
      <c r="B21" s="13">
        <v>70</v>
      </c>
      <c r="C21" s="15" t="s">
        <v>107</v>
      </c>
      <c r="D21" s="4">
        <v>340</v>
      </c>
      <c r="E21" s="15" t="s">
        <v>108</v>
      </c>
      <c r="F21" s="25">
        <v>40751.300000000003</v>
      </c>
      <c r="G21" s="4" t="s">
        <v>13</v>
      </c>
    </row>
    <row r="22" spans="1:7" x14ac:dyDescent="0.25">
      <c r="A22" s="10">
        <v>41857</v>
      </c>
      <c r="B22" s="13">
        <v>71</v>
      </c>
      <c r="C22" s="15" t="s">
        <v>110</v>
      </c>
      <c r="D22" s="4">
        <v>190</v>
      </c>
      <c r="E22" s="15" t="s">
        <v>109</v>
      </c>
      <c r="F22" s="25">
        <v>69097.259999999995</v>
      </c>
      <c r="G22" s="4" t="s">
        <v>13</v>
      </c>
    </row>
    <row r="23" spans="1:7" x14ac:dyDescent="0.25">
      <c r="A23" s="10">
        <v>41857</v>
      </c>
      <c r="B23" s="13">
        <v>72</v>
      </c>
      <c r="C23" s="15" t="s">
        <v>111</v>
      </c>
      <c r="D23" s="4">
        <v>75</v>
      </c>
      <c r="E23" s="15" t="s">
        <v>112</v>
      </c>
      <c r="F23" s="25">
        <v>93810</v>
      </c>
      <c r="G23" s="4" t="s">
        <v>13</v>
      </c>
    </row>
    <row r="24" spans="1:7" x14ac:dyDescent="0.25">
      <c r="A24" s="10">
        <v>41857</v>
      </c>
      <c r="B24" s="13">
        <v>73</v>
      </c>
      <c r="C24" s="15" t="s">
        <v>37</v>
      </c>
      <c r="D24" s="4">
        <v>5</v>
      </c>
      <c r="E24" s="15" t="s">
        <v>113</v>
      </c>
      <c r="F24" s="11">
        <v>1310.01</v>
      </c>
      <c r="G24" s="4"/>
    </row>
    <row r="25" spans="1:7" x14ac:dyDescent="0.25">
      <c r="A25" s="10">
        <v>41859</v>
      </c>
      <c r="B25" s="13">
        <v>74</v>
      </c>
      <c r="C25" s="15" t="s">
        <v>63</v>
      </c>
      <c r="D25" s="4">
        <v>128</v>
      </c>
      <c r="E25" s="15" t="s">
        <v>114</v>
      </c>
      <c r="F25" s="23">
        <v>133155</v>
      </c>
      <c r="G25" s="4"/>
    </row>
    <row r="26" spans="1:7" x14ac:dyDescent="0.25">
      <c r="A26" s="10">
        <v>41859</v>
      </c>
      <c r="B26" s="13">
        <v>75</v>
      </c>
      <c r="C26" s="15" t="s">
        <v>115</v>
      </c>
      <c r="D26" s="4">
        <v>10</v>
      </c>
      <c r="E26" s="15" t="s">
        <v>114</v>
      </c>
      <c r="F26" s="23">
        <v>114516.64</v>
      </c>
      <c r="G26" s="4" t="s">
        <v>13</v>
      </c>
    </row>
    <row r="27" spans="1:7" x14ac:dyDescent="0.25">
      <c r="A27" s="10">
        <v>41859</v>
      </c>
      <c r="B27" s="13">
        <v>76</v>
      </c>
      <c r="C27" s="15" t="s">
        <v>116</v>
      </c>
      <c r="D27" s="4">
        <v>75</v>
      </c>
      <c r="E27" s="15" t="s">
        <v>117</v>
      </c>
      <c r="F27" s="23">
        <v>26493.75</v>
      </c>
      <c r="G27" s="4"/>
    </row>
    <row r="28" spans="1:7" x14ac:dyDescent="0.25">
      <c r="A28" s="10">
        <v>41859</v>
      </c>
      <c r="B28" s="13">
        <v>77</v>
      </c>
      <c r="C28" s="15" t="s">
        <v>58</v>
      </c>
      <c r="D28" s="4">
        <v>14</v>
      </c>
      <c r="E28" s="15" t="s">
        <v>118</v>
      </c>
      <c r="F28" s="25">
        <v>28002.5</v>
      </c>
      <c r="G28" s="4" t="s">
        <v>13</v>
      </c>
    </row>
    <row r="29" spans="1:7" x14ac:dyDescent="0.25">
      <c r="A29" s="10">
        <v>41865</v>
      </c>
      <c r="B29" s="13">
        <v>78</v>
      </c>
      <c r="C29" s="15" t="s">
        <v>119</v>
      </c>
      <c r="D29" s="4">
        <v>6</v>
      </c>
      <c r="E29" s="15" t="s">
        <v>121</v>
      </c>
      <c r="F29" s="20">
        <v>23600</v>
      </c>
      <c r="G29" s="4"/>
    </row>
    <row r="30" spans="1:7" x14ac:dyDescent="0.25">
      <c r="A30" s="10">
        <v>41869</v>
      </c>
      <c r="B30" s="13">
        <v>80</v>
      </c>
      <c r="C30" s="15" t="s">
        <v>14</v>
      </c>
      <c r="D30" s="4">
        <v>9</v>
      </c>
      <c r="E30" s="15" t="s">
        <v>120</v>
      </c>
      <c r="F30" s="20">
        <v>71288.52</v>
      </c>
      <c r="G30" s="4" t="s">
        <v>13</v>
      </c>
    </row>
    <row r="31" spans="1:7" x14ac:dyDescent="0.25">
      <c r="A31" s="10">
        <v>41869</v>
      </c>
      <c r="B31" s="13">
        <v>81</v>
      </c>
      <c r="C31" s="15" t="s">
        <v>122</v>
      </c>
      <c r="D31" s="4">
        <v>1</v>
      </c>
      <c r="E31" s="15" t="s">
        <v>123</v>
      </c>
      <c r="F31" s="11">
        <v>25995.01</v>
      </c>
      <c r="G31" s="4"/>
    </row>
    <row r="32" spans="1:7" x14ac:dyDescent="0.25">
      <c r="A32" s="10">
        <v>41873</v>
      </c>
      <c r="B32" s="13">
        <v>82</v>
      </c>
      <c r="C32" s="15" t="s">
        <v>16</v>
      </c>
      <c r="D32" s="4">
        <v>105</v>
      </c>
      <c r="E32" s="15" t="s">
        <v>124</v>
      </c>
      <c r="F32" s="23">
        <v>29912.83</v>
      </c>
      <c r="G32" s="4"/>
    </row>
    <row r="33" spans="1:7" x14ac:dyDescent="0.25">
      <c r="A33" s="10">
        <v>41873</v>
      </c>
      <c r="B33" s="13">
        <v>83</v>
      </c>
      <c r="C33" s="15" t="s">
        <v>125</v>
      </c>
      <c r="D33" s="4">
        <v>286</v>
      </c>
      <c r="E33" s="15" t="s">
        <v>124</v>
      </c>
      <c r="F33" s="23">
        <v>132856.76</v>
      </c>
      <c r="G33" s="4"/>
    </row>
    <row r="34" spans="1:7" x14ac:dyDescent="0.25">
      <c r="A34" s="10">
        <v>41878</v>
      </c>
      <c r="B34" s="13">
        <v>85</v>
      </c>
      <c r="C34" s="15" t="s">
        <v>126</v>
      </c>
      <c r="D34" s="4">
        <v>53</v>
      </c>
      <c r="E34" s="15" t="s">
        <v>127</v>
      </c>
      <c r="F34" s="21">
        <v>7104.84</v>
      </c>
      <c r="G34" s="4"/>
    </row>
    <row r="35" spans="1:7" x14ac:dyDescent="0.25">
      <c r="A35" s="10">
        <v>41878</v>
      </c>
      <c r="B35" s="13">
        <v>86</v>
      </c>
      <c r="C35" s="15" t="s">
        <v>128</v>
      </c>
      <c r="D35" s="4">
        <v>4472</v>
      </c>
      <c r="E35" s="15" t="s">
        <v>129</v>
      </c>
      <c r="F35" s="25">
        <v>84119.93</v>
      </c>
      <c r="G35" s="4" t="s">
        <v>13</v>
      </c>
    </row>
    <row r="36" spans="1:7" x14ac:dyDescent="0.25">
      <c r="A36" s="10">
        <v>41878</v>
      </c>
      <c r="B36" s="13">
        <v>87</v>
      </c>
      <c r="C36" s="15" t="s">
        <v>130</v>
      </c>
      <c r="D36" s="4">
        <v>4</v>
      </c>
      <c r="E36" s="15" t="s">
        <v>131</v>
      </c>
      <c r="F36" s="20">
        <v>15599.6</v>
      </c>
      <c r="G36" s="4"/>
    </row>
    <row r="37" spans="1:7" x14ac:dyDescent="0.25">
      <c r="A37" s="10">
        <v>41880</v>
      </c>
      <c r="B37" s="13">
        <v>88</v>
      </c>
      <c r="C37" s="15" t="s">
        <v>14</v>
      </c>
      <c r="D37" s="4">
        <v>61</v>
      </c>
      <c r="E37" s="15" t="s">
        <v>132</v>
      </c>
      <c r="F37" s="20">
        <v>109040.56</v>
      </c>
      <c r="G37" s="4" t="s">
        <v>13</v>
      </c>
    </row>
    <row r="38" spans="1:7" x14ac:dyDescent="0.25">
      <c r="A38" s="7"/>
      <c r="B38" s="7"/>
      <c r="C38" s="7"/>
      <c r="D38" s="7"/>
      <c r="E38" s="16" t="s">
        <v>31</v>
      </c>
      <c r="F38" s="17">
        <f>SUM(F10:F37)</f>
        <v>1337544.7700000003</v>
      </c>
      <c r="G38" s="7"/>
    </row>
    <row r="41" spans="1:7" x14ac:dyDescent="0.25">
      <c r="E41" t="s">
        <v>178</v>
      </c>
      <c r="F41" s="30">
        <f>F13+F14+F17+F18+F19+F21+F22+F23+F24+F25+F26+F27+F29+F30+F31+F33+F34+F35+F36+F37</f>
        <v>1145942.3499999999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7"/>
  <sheetViews>
    <sheetView workbookViewId="0">
      <selection activeCell="A3" sqref="A3:G37"/>
    </sheetView>
  </sheetViews>
  <sheetFormatPr baseColWidth="10" defaultRowHeight="15" x14ac:dyDescent="0.25"/>
  <cols>
    <col min="3" max="3" width="31.140625" customWidth="1"/>
    <col min="5" max="5" width="43.140625" customWidth="1"/>
    <col min="6" max="6" width="13.140625" bestFit="1" customWidth="1"/>
  </cols>
  <sheetData>
    <row r="5" spans="1:7" ht="15.75" x14ac:dyDescent="0.25">
      <c r="B5" s="2" t="s">
        <v>0</v>
      </c>
      <c r="C5" s="9" t="s">
        <v>1</v>
      </c>
      <c r="D5" s="9"/>
      <c r="E5" s="9"/>
      <c r="F5" s="3"/>
    </row>
    <row r="6" spans="1:7" ht="15.75" x14ac:dyDescent="0.25">
      <c r="B6" s="1"/>
      <c r="C6" s="9" t="s">
        <v>2</v>
      </c>
      <c r="D6" s="9"/>
      <c r="E6" s="9"/>
      <c r="F6" s="3"/>
    </row>
    <row r="7" spans="1:7" ht="15.75" x14ac:dyDescent="0.25">
      <c r="B7" s="1"/>
      <c r="C7" s="18" t="s">
        <v>133</v>
      </c>
      <c r="D7" s="9"/>
      <c r="E7" s="9"/>
      <c r="F7" s="3"/>
    </row>
    <row r="8" spans="1:7" ht="15.75" x14ac:dyDescent="0.25">
      <c r="B8" s="2"/>
      <c r="C8" s="3"/>
      <c r="D8" s="3"/>
      <c r="E8" s="3"/>
      <c r="F8" s="3"/>
    </row>
    <row r="9" spans="1:7" ht="15.75" x14ac:dyDescent="0.25">
      <c r="A9" s="7" t="s">
        <v>4</v>
      </c>
      <c r="B9" s="7" t="s">
        <v>5</v>
      </c>
      <c r="C9" s="8" t="s">
        <v>6</v>
      </c>
      <c r="D9" s="7" t="s">
        <v>8</v>
      </c>
      <c r="E9" s="7" t="s">
        <v>7</v>
      </c>
      <c r="F9" s="7" t="s">
        <v>9</v>
      </c>
      <c r="G9" s="7" t="s">
        <v>10</v>
      </c>
    </row>
    <row r="10" spans="1:7" x14ac:dyDescent="0.25">
      <c r="A10" s="10">
        <v>41907</v>
      </c>
      <c r="B10" s="13">
        <v>10</v>
      </c>
      <c r="C10" s="15" t="s">
        <v>134</v>
      </c>
      <c r="D10" s="4">
        <v>2</v>
      </c>
      <c r="E10" s="15" t="s">
        <v>135</v>
      </c>
      <c r="F10" s="25">
        <v>91161.84</v>
      </c>
      <c r="G10" s="4"/>
    </row>
    <row r="11" spans="1:7" x14ac:dyDescent="0.25">
      <c r="A11" s="10">
        <v>41908</v>
      </c>
      <c r="B11" s="13">
        <v>11</v>
      </c>
      <c r="C11" s="15" t="s">
        <v>134</v>
      </c>
      <c r="D11" s="4">
        <v>4</v>
      </c>
      <c r="E11" s="15" t="s">
        <v>136</v>
      </c>
      <c r="F11" s="25">
        <v>7913</v>
      </c>
      <c r="G11" s="4"/>
    </row>
    <row r="12" spans="1:7" x14ac:dyDescent="0.25">
      <c r="A12" s="10">
        <v>41884</v>
      </c>
      <c r="B12" s="13">
        <v>89</v>
      </c>
      <c r="C12" s="15" t="s">
        <v>137</v>
      </c>
      <c r="D12" s="4">
        <v>1751</v>
      </c>
      <c r="E12" s="15" t="s">
        <v>138</v>
      </c>
      <c r="F12" s="24">
        <v>173222.45</v>
      </c>
      <c r="G12" s="4"/>
    </row>
    <row r="13" spans="1:7" x14ac:dyDescent="0.25">
      <c r="A13" s="10">
        <v>41884</v>
      </c>
      <c r="B13" s="13">
        <v>90</v>
      </c>
      <c r="C13" s="15" t="s">
        <v>16</v>
      </c>
      <c r="D13" s="4">
        <v>724</v>
      </c>
      <c r="E13" s="15" t="s">
        <v>139</v>
      </c>
      <c r="F13" s="26">
        <v>59598.31</v>
      </c>
      <c r="G13" s="4"/>
    </row>
    <row r="14" spans="1:7" x14ac:dyDescent="0.25">
      <c r="A14" s="10">
        <v>41884</v>
      </c>
      <c r="B14" s="13">
        <v>91</v>
      </c>
      <c r="C14" s="15" t="s">
        <v>140</v>
      </c>
      <c r="D14" s="4">
        <v>3781</v>
      </c>
      <c r="E14" s="15" t="s">
        <v>141</v>
      </c>
      <c r="F14" s="24">
        <v>323335.45</v>
      </c>
      <c r="G14" s="4"/>
    </row>
    <row r="15" spans="1:7" x14ac:dyDescent="0.25">
      <c r="A15" s="10">
        <v>41884</v>
      </c>
      <c r="B15" s="13">
        <v>92</v>
      </c>
      <c r="C15" s="19" t="s">
        <v>29</v>
      </c>
      <c r="D15" s="4">
        <v>2955</v>
      </c>
      <c r="E15" s="15" t="s">
        <v>138</v>
      </c>
      <c r="F15" s="24">
        <v>215773.84</v>
      </c>
      <c r="G15" s="4"/>
    </row>
    <row r="16" spans="1:7" x14ac:dyDescent="0.25">
      <c r="A16" s="10">
        <v>41884</v>
      </c>
      <c r="B16" s="13">
        <v>93</v>
      </c>
      <c r="C16" s="15" t="s">
        <v>142</v>
      </c>
      <c r="D16" s="4">
        <v>16</v>
      </c>
      <c r="E16" s="15" t="s">
        <v>143</v>
      </c>
      <c r="F16" s="24">
        <v>24426</v>
      </c>
      <c r="G16" s="4"/>
    </row>
    <row r="17" spans="1:7" x14ac:dyDescent="0.25">
      <c r="A17" s="10">
        <v>41884</v>
      </c>
      <c r="B17" s="13">
        <v>94</v>
      </c>
      <c r="C17" s="15" t="s">
        <v>25</v>
      </c>
      <c r="D17" s="4">
        <v>19</v>
      </c>
      <c r="E17" s="15" t="s">
        <v>144</v>
      </c>
      <c r="F17" s="11">
        <v>87041.57</v>
      </c>
      <c r="G17" s="4"/>
    </row>
    <row r="18" spans="1:7" x14ac:dyDescent="0.25">
      <c r="A18" s="10">
        <v>41886</v>
      </c>
      <c r="B18" s="13">
        <v>95</v>
      </c>
      <c r="C18" s="15" t="s">
        <v>145</v>
      </c>
      <c r="D18" s="4">
        <v>1500</v>
      </c>
      <c r="E18" s="15" t="s">
        <v>146</v>
      </c>
      <c r="F18" s="27">
        <v>249994.8</v>
      </c>
      <c r="G18" s="4"/>
    </row>
    <row r="19" spans="1:7" x14ac:dyDescent="0.25">
      <c r="A19" s="10">
        <v>41887</v>
      </c>
      <c r="B19" s="13">
        <v>96</v>
      </c>
      <c r="C19" s="15" t="s">
        <v>147</v>
      </c>
      <c r="D19" s="4">
        <v>2</v>
      </c>
      <c r="E19" s="15" t="s">
        <v>148</v>
      </c>
      <c r="F19" s="28">
        <v>10910</v>
      </c>
      <c r="G19" s="4"/>
    </row>
    <row r="20" spans="1:7" x14ac:dyDescent="0.25">
      <c r="A20" s="10">
        <v>41893</v>
      </c>
      <c r="B20" s="13">
        <v>97</v>
      </c>
      <c r="C20" s="15" t="s">
        <v>149</v>
      </c>
      <c r="D20" s="4">
        <v>2</v>
      </c>
      <c r="E20" s="15" t="s">
        <v>150</v>
      </c>
      <c r="F20" s="22">
        <v>9802.2800000000007</v>
      </c>
      <c r="G20" s="4"/>
    </row>
    <row r="21" spans="1:7" x14ac:dyDescent="0.25">
      <c r="A21" s="10">
        <v>41893</v>
      </c>
      <c r="B21" s="13">
        <v>98</v>
      </c>
      <c r="C21" s="15" t="s">
        <v>16</v>
      </c>
      <c r="D21" s="4">
        <v>118</v>
      </c>
      <c r="E21" s="15" t="s">
        <v>151</v>
      </c>
      <c r="F21" s="22">
        <v>147265.76</v>
      </c>
      <c r="G21" s="4"/>
    </row>
    <row r="22" spans="1:7" x14ac:dyDescent="0.25">
      <c r="A22" s="10">
        <v>41893</v>
      </c>
      <c r="B22" s="13">
        <v>99</v>
      </c>
      <c r="C22" s="15" t="s">
        <v>152</v>
      </c>
      <c r="D22" s="4">
        <v>11560</v>
      </c>
      <c r="E22" s="15" t="s">
        <v>153</v>
      </c>
      <c r="F22" s="26">
        <v>213026.58</v>
      </c>
      <c r="G22" s="4" t="s">
        <v>13</v>
      </c>
    </row>
    <row r="23" spans="1:7" x14ac:dyDescent="0.25">
      <c r="A23" s="10">
        <v>41893</v>
      </c>
      <c r="B23" s="13">
        <v>100</v>
      </c>
      <c r="C23" s="15" t="s">
        <v>73</v>
      </c>
      <c r="D23" s="4">
        <v>235</v>
      </c>
      <c r="E23" s="15" t="s">
        <v>151</v>
      </c>
      <c r="F23" s="22">
        <v>61132.49</v>
      </c>
      <c r="G23" s="4"/>
    </row>
    <row r="24" spans="1:7" x14ac:dyDescent="0.25">
      <c r="A24" s="10">
        <v>41893</v>
      </c>
      <c r="B24" s="13">
        <v>101</v>
      </c>
      <c r="C24" s="15" t="s">
        <v>154</v>
      </c>
      <c r="D24" s="4">
        <v>19</v>
      </c>
      <c r="E24" s="15" t="s">
        <v>155</v>
      </c>
      <c r="F24" s="24">
        <v>86756.17</v>
      </c>
      <c r="G24" s="4"/>
    </row>
    <row r="25" spans="1:7" x14ac:dyDescent="0.25">
      <c r="A25" s="10">
        <v>41893</v>
      </c>
      <c r="B25" s="13">
        <v>102</v>
      </c>
      <c r="C25" s="15" t="s">
        <v>156</v>
      </c>
      <c r="D25" s="4">
        <v>3</v>
      </c>
      <c r="E25" s="15" t="s">
        <v>157</v>
      </c>
      <c r="F25" s="26">
        <v>4390</v>
      </c>
      <c r="G25" s="4"/>
    </row>
    <row r="26" spans="1:7" x14ac:dyDescent="0.25">
      <c r="A26" s="10">
        <v>41897</v>
      </c>
      <c r="B26" s="13">
        <v>103</v>
      </c>
      <c r="C26" s="15" t="s">
        <v>158</v>
      </c>
      <c r="D26" s="4">
        <v>48</v>
      </c>
      <c r="E26" s="15" t="s">
        <v>159</v>
      </c>
      <c r="F26" s="22">
        <v>209190.39999999999</v>
      </c>
      <c r="G26" s="4"/>
    </row>
    <row r="27" spans="1:7" x14ac:dyDescent="0.25">
      <c r="A27" s="10">
        <v>41897</v>
      </c>
      <c r="B27" s="13">
        <v>104</v>
      </c>
      <c r="C27" s="15" t="s">
        <v>160</v>
      </c>
      <c r="D27" s="4">
        <v>48</v>
      </c>
      <c r="E27" s="15" t="s">
        <v>161</v>
      </c>
      <c r="F27" s="29">
        <v>21240</v>
      </c>
      <c r="G27" s="4"/>
    </row>
    <row r="28" spans="1:7" x14ac:dyDescent="0.25">
      <c r="A28" s="10">
        <v>41900</v>
      </c>
      <c r="B28" s="13">
        <v>105</v>
      </c>
      <c r="C28" s="15" t="s">
        <v>162</v>
      </c>
      <c r="D28" s="4">
        <v>32</v>
      </c>
      <c r="E28" s="15" t="s">
        <v>163</v>
      </c>
      <c r="F28" s="24">
        <v>239750.25</v>
      </c>
      <c r="G28" s="4"/>
    </row>
    <row r="29" spans="1:7" x14ac:dyDescent="0.25">
      <c r="A29" s="10">
        <v>41900</v>
      </c>
      <c r="B29" s="13">
        <v>106</v>
      </c>
      <c r="C29" s="15" t="s">
        <v>164</v>
      </c>
      <c r="D29" s="4">
        <v>2</v>
      </c>
      <c r="E29" s="15" t="s">
        <v>165</v>
      </c>
      <c r="F29" s="11">
        <v>29500</v>
      </c>
      <c r="G29" s="4"/>
    </row>
    <row r="30" spans="1:7" x14ac:dyDescent="0.25">
      <c r="A30" s="10">
        <v>41900</v>
      </c>
      <c r="B30" s="13">
        <v>107</v>
      </c>
      <c r="C30" s="15" t="s">
        <v>166</v>
      </c>
      <c r="D30" s="4">
        <v>50</v>
      </c>
      <c r="E30" s="15" t="s">
        <v>168</v>
      </c>
      <c r="F30" s="24">
        <v>175967.5</v>
      </c>
      <c r="G30" s="4"/>
    </row>
    <row r="31" spans="1:7" x14ac:dyDescent="0.25">
      <c r="A31" s="10">
        <v>41900</v>
      </c>
      <c r="B31" s="13">
        <v>108</v>
      </c>
      <c r="C31" s="15" t="s">
        <v>167</v>
      </c>
      <c r="D31" s="4">
        <v>862</v>
      </c>
      <c r="E31" s="15" t="s">
        <v>169</v>
      </c>
      <c r="F31" s="24">
        <v>170360.14</v>
      </c>
      <c r="G31" s="4"/>
    </row>
    <row r="32" spans="1:7" x14ac:dyDescent="0.25">
      <c r="A32" s="10">
        <v>41908</v>
      </c>
      <c r="B32" s="13">
        <v>109</v>
      </c>
      <c r="C32" s="15" t="s">
        <v>175</v>
      </c>
      <c r="D32" s="4">
        <v>29</v>
      </c>
      <c r="E32" s="15" t="s">
        <v>170</v>
      </c>
      <c r="F32" s="22">
        <v>22597</v>
      </c>
      <c r="G32" s="4"/>
    </row>
    <row r="33" spans="1:7" x14ac:dyDescent="0.25">
      <c r="A33" s="10">
        <v>41908</v>
      </c>
      <c r="B33" s="13">
        <v>110</v>
      </c>
      <c r="C33" s="15" t="s">
        <v>171</v>
      </c>
      <c r="D33" s="4">
        <v>14</v>
      </c>
      <c r="E33" s="15" t="s">
        <v>172</v>
      </c>
      <c r="F33" s="28">
        <v>15758.9</v>
      </c>
      <c r="G33" s="4"/>
    </row>
    <row r="34" spans="1:7" x14ac:dyDescent="0.25">
      <c r="A34" s="10">
        <v>41908</v>
      </c>
      <c r="B34" s="13">
        <v>112</v>
      </c>
      <c r="C34" s="15" t="s">
        <v>173</v>
      </c>
      <c r="D34" s="4">
        <v>2</v>
      </c>
      <c r="E34" s="15" t="s">
        <v>174</v>
      </c>
      <c r="F34" s="25">
        <v>27966</v>
      </c>
      <c r="G34" s="4"/>
    </row>
    <row r="35" spans="1:7" x14ac:dyDescent="0.25">
      <c r="A35" s="7"/>
      <c r="B35" s="7"/>
      <c r="C35" s="7"/>
      <c r="D35" s="7"/>
      <c r="E35" s="16" t="s">
        <v>31</v>
      </c>
      <c r="F35" s="17">
        <f>SUM(F10:F34)</f>
        <v>2678080.73</v>
      </c>
      <c r="G35" s="7"/>
    </row>
    <row r="37" spans="1:7" x14ac:dyDescent="0.25">
      <c r="E37" s="31" t="s">
        <v>178</v>
      </c>
      <c r="F37" s="30">
        <f>F16+F18+F19+F22+F24+F26+F27+F28+F29+F30+F31+F32+F33+F34</f>
        <v>1497443.7400000002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7"/>
  <sheetViews>
    <sheetView tabSelected="1" workbookViewId="0">
      <selection activeCell="L28" sqref="L28"/>
    </sheetView>
  </sheetViews>
  <sheetFormatPr baseColWidth="10" defaultRowHeight="15" x14ac:dyDescent="0.25"/>
  <cols>
    <col min="3" max="3" width="47" customWidth="1"/>
    <col min="5" max="5" width="47.5703125" customWidth="1"/>
    <col min="6" max="6" width="11.5703125" bestFit="1" customWidth="1"/>
    <col min="7" max="7" width="21.85546875" customWidth="1"/>
    <col min="8" max="8" width="14.7109375" customWidth="1"/>
  </cols>
  <sheetData>
    <row r="6" spans="1:8" ht="15.75" x14ac:dyDescent="0.25">
      <c r="B6" s="2" t="s">
        <v>0</v>
      </c>
      <c r="C6" s="9" t="s">
        <v>1</v>
      </c>
      <c r="D6" s="9"/>
      <c r="E6" s="9"/>
      <c r="F6" s="3"/>
    </row>
    <row r="7" spans="1:8" ht="15.75" x14ac:dyDescent="0.25">
      <c r="B7" s="1"/>
      <c r="C7" s="9" t="s">
        <v>2</v>
      </c>
      <c r="D7" s="9"/>
      <c r="E7" s="9"/>
      <c r="F7" s="3"/>
    </row>
    <row r="8" spans="1:8" ht="15.75" x14ac:dyDescent="0.25">
      <c r="B8" s="1"/>
      <c r="C8" s="18" t="s">
        <v>179</v>
      </c>
      <c r="D8" s="9"/>
      <c r="E8" s="9"/>
      <c r="F8" s="3"/>
    </row>
    <row r="9" spans="1:8" ht="15.75" x14ac:dyDescent="0.25">
      <c r="B9" s="2"/>
      <c r="C9" s="3"/>
      <c r="D9" s="3"/>
      <c r="E9" s="3"/>
      <c r="F9" s="3"/>
    </row>
    <row r="10" spans="1:8" ht="15.75" x14ac:dyDescent="0.25">
      <c r="A10" s="7" t="s">
        <v>4</v>
      </c>
      <c r="B10" s="7" t="s">
        <v>5</v>
      </c>
      <c r="C10" s="8" t="s">
        <v>6</v>
      </c>
      <c r="D10" s="7" t="s">
        <v>8</v>
      </c>
      <c r="E10" s="7" t="s">
        <v>7</v>
      </c>
      <c r="F10" s="7" t="s">
        <v>9</v>
      </c>
      <c r="G10" s="7" t="s">
        <v>10</v>
      </c>
      <c r="H10" s="7" t="s">
        <v>182</v>
      </c>
    </row>
    <row r="11" spans="1:8" x14ac:dyDescent="0.25">
      <c r="A11" s="10">
        <v>41914</v>
      </c>
      <c r="B11" s="13">
        <v>9</v>
      </c>
      <c r="C11" s="15" t="s">
        <v>180</v>
      </c>
      <c r="D11" s="4">
        <v>732.53</v>
      </c>
      <c r="E11" s="15" t="s">
        <v>36</v>
      </c>
      <c r="F11" s="32">
        <v>183498.77</v>
      </c>
      <c r="G11" s="4" t="s">
        <v>181</v>
      </c>
      <c r="H11" s="33" t="s">
        <v>183</v>
      </c>
    </row>
    <row r="12" spans="1:8" x14ac:dyDescent="0.25">
      <c r="A12" s="10">
        <v>41927</v>
      </c>
      <c r="B12" s="13">
        <v>13</v>
      </c>
      <c r="C12" s="15" t="s">
        <v>180</v>
      </c>
      <c r="D12" s="4">
        <v>1038</v>
      </c>
      <c r="E12" s="15" t="s">
        <v>36</v>
      </c>
      <c r="F12" s="32">
        <v>248601</v>
      </c>
      <c r="G12" s="4" t="s">
        <v>181</v>
      </c>
      <c r="H12" s="33" t="s">
        <v>183</v>
      </c>
    </row>
    <row r="13" spans="1:8" x14ac:dyDescent="0.25">
      <c r="A13" s="10">
        <v>41926</v>
      </c>
      <c r="B13" s="13">
        <v>12</v>
      </c>
      <c r="C13" s="15" t="s">
        <v>33</v>
      </c>
      <c r="D13" s="4">
        <v>1338</v>
      </c>
      <c r="E13" s="15" t="s">
        <v>184</v>
      </c>
      <c r="F13" s="32">
        <v>261572.4</v>
      </c>
      <c r="G13" s="4" t="s">
        <v>181</v>
      </c>
      <c r="H13" s="33" t="s">
        <v>183</v>
      </c>
    </row>
    <row r="14" spans="1:8" x14ac:dyDescent="0.25">
      <c r="A14" s="10"/>
      <c r="B14" s="13"/>
      <c r="C14" s="15"/>
      <c r="D14" s="4"/>
      <c r="E14" s="15"/>
      <c r="F14" s="32"/>
      <c r="G14" s="4"/>
      <c r="H14" s="33"/>
    </row>
    <row r="15" spans="1:8" x14ac:dyDescent="0.25">
      <c r="A15" s="7"/>
      <c r="B15" s="7"/>
      <c r="C15" s="7"/>
      <c r="D15" s="7"/>
      <c r="E15" s="16" t="s">
        <v>31</v>
      </c>
      <c r="F15" s="17">
        <f>SUM(F11:F14)</f>
        <v>693672.17</v>
      </c>
      <c r="G15" s="7"/>
      <c r="H15" s="34"/>
    </row>
    <row r="17" spans="5:6" x14ac:dyDescent="0.25">
      <c r="E17" s="31"/>
      <c r="F17" s="3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MARZO, 2014</vt:lpstr>
      <vt:lpstr>ABRIL, 2014</vt:lpstr>
      <vt:lpstr>MAYO, 2014</vt:lpstr>
      <vt:lpstr>JUNIO, 2014</vt:lpstr>
      <vt:lpstr>JULIO, 2014</vt:lpstr>
      <vt:lpstr>AGOSTO, 2014</vt:lpstr>
      <vt:lpstr>SEPTIEMBRE, 2014</vt:lpstr>
      <vt:lpstr>OCTUBRE, 2014</vt:lpstr>
    </vt:vector>
  </TitlesOfParts>
  <Company>JBN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OAI</cp:lastModifiedBy>
  <dcterms:created xsi:type="dcterms:W3CDTF">2014-09-30T15:59:51Z</dcterms:created>
  <dcterms:modified xsi:type="dcterms:W3CDTF">2014-11-18T14:34:49Z</dcterms:modified>
</cp:coreProperties>
</file>