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020"/>
  </bookViews>
  <sheets>
    <sheet name="4to. tri. octubre-diciem 2023  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5" l="1"/>
  <c r="G24" i="5"/>
  <c r="G22" i="5"/>
  <c r="G21" i="5"/>
  <c r="G19" i="5"/>
  <c r="H17" i="5"/>
  <c r="G17" i="5"/>
  <c r="C23" i="5"/>
  <c r="C19" i="5"/>
  <c r="C18" i="5"/>
  <c r="C17" i="5"/>
  <c r="C22" i="5" l="1"/>
  <c r="E11" i="5" l="1"/>
  <c r="D11" i="5"/>
  <c r="C11" i="5"/>
  <c r="M11" i="5"/>
  <c r="L11" i="5"/>
  <c r="H11" i="5"/>
</calcChain>
</file>

<file path=xl/sharedStrings.xml><?xml version="1.0" encoding="utf-8"?>
<sst xmlns="http://schemas.openxmlformats.org/spreadsheetml/2006/main" count="53" uniqueCount="45">
  <si>
    <t xml:space="preserve">CENTROS EDUCATIVOS   </t>
  </si>
  <si>
    <t xml:space="preserve">Detalle </t>
  </si>
  <si>
    <t xml:space="preserve">Centros </t>
  </si>
  <si>
    <t>Estudiantes</t>
  </si>
  <si>
    <t xml:space="preserve">Profesores </t>
  </si>
  <si>
    <t xml:space="preserve">Universidades </t>
  </si>
  <si>
    <t xml:space="preserve">Labor Social </t>
  </si>
  <si>
    <t xml:space="preserve">Detalles </t>
  </si>
  <si>
    <t xml:space="preserve">Charlas </t>
  </si>
  <si>
    <t>ONGS</t>
  </si>
  <si>
    <t xml:space="preserve">Jornadas </t>
  </si>
  <si>
    <t xml:space="preserve">Fechas ambientales </t>
  </si>
  <si>
    <t xml:space="preserve">Escuela </t>
  </si>
  <si>
    <t xml:space="preserve">Estudiantes </t>
  </si>
  <si>
    <t xml:space="preserve">Colegios </t>
  </si>
  <si>
    <t xml:space="preserve">Total </t>
  </si>
  <si>
    <t xml:space="preserve">Total general </t>
  </si>
  <si>
    <t xml:space="preserve">Trenes </t>
  </si>
  <si>
    <t xml:space="preserve">Niños </t>
  </si>
  <si>
    <t xml:space="preserve">Adultos </t>
  </si>
  <si>
    <t xml:space="preserve">General </t>
  </si>
  <si>
    <t xml:space="preserve">Museo Ecológico </t>
  </si>
  <si>
    <t xml:space="preserve">Cantidad </t>
  </si>
  <si>
    <t xml:space="preserve">Extranjeros </t>
  </si>
  <si>
    <t>Niños</t>
  </si>
  <si>
    <t>Adultos</t>
  </si>
  <si>
    <t>Exonerados Adultos</t>
  </si>
  <si>
    <t>Exonerados Niños</t>
  </si>
  <si>
    <t xml:space="preserve">Envejecientes </t>
  </si>
  <si>
    <t>Personas con Discapacidad Adultos</t>
  </si>
  <si>
    <t xml:space="preserve">Total de exonerados </t>
  </si>
  <si>
    <t>Inglesias</t>
  </si>
  <si>
    <t xml:space="preserve">Total de giras </t>
  </si>
  <si>
    <t>Total general de visitas</t>
  </si>
  <si>
    <t>Atentamente</t>
  </si>
  <si>
    <t xml:space="preserve">Licda. Olga Lidia Rojas </t>
  </si>
  <si>
    <t xml:space="preserve">  Encargada Dpto. Educación Ambiental </t>
  </si>
  <si>
    <t xml:space="preserve">Generalidades del JBN (paquete educativo) </t>
  </si>
  <si>
    <t xml:space="preserve">participantes </t>
  </si>
  <si>
    <t xml:space="preserve">Charlas especiasles </t>
  </si>
  <si>
    <t>Trimestre octubre-diciembre 2023</t>
  </si>
  <si>
    <t>Extranjeros Niños</t>
  </si>
  <si>
    <t>Departamento Educación Ambiental</t>
  </si>
  <si>
    <t>Diferentes charlas, Octubre/Diciembre 2023</t>
  </si>
  <si>
    <t>Labor Social Octubre/Diciembre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</si>
</sst>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20"/>
      <color theme="1"/>
      <name val="Agency FB"/>
      <family val="2"/>
    </font>
    <font>
      <b/>
      <sz val="18"/>
      <color theme="1"/>
      <name val="Agency FB"/>
      <family val="2"/>
    </font>
    <font>
      <sz val="18"/>
      <color rgb="FF000000"/>
      <name val="Baskerville Old Face"/>
      <family val="1"/>
    </font>
    <font>
      <b/>
      <sz val="18"/>
      <color rgb="FF000000"/>
      <name val="Baskerville Old Face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Palatino Linotype"/>
      <family val="1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4" borderId="1" xfId="0" applyFont="1" applyFill="1" applyBorder="1"/>
    <xf numFmtId="0" fontId="3" fillId="5" borderId="8" xfId="0" applyFont="1" applyFill="1" applyBorder="1" applyAlignment="1">
      <alignment horizontal="center" vertical="center" wrapText="1" readingOrder="1"/>
    </xf>
    <xf numFmtId="0" fontId="2" fillId="4" borderId="1" xfId="0" applyFont="1" applyFill="1" applyBorder="1" applyAlignment="1">
      <alignment horizontal="center"/>
    </xf>
    <xf numFmtId="3" fontId="3" fillId="5" borderId="8" xfId="0" applyNumberFormat="1" applyFont="1" applyFill="1" applyBorder="1" applyAlignment="1">
      <alignment horizontal="center" vertical="center" wrapText="1" readingOrder="1"/>
    </xf>
    <xf numFmtId="0" fontId="2" fillId="3" borderId="1" xfId="0" applyFont="1" applyFill="1" applyBorder="1"/>
    <xf numFmtId="0" fontId="4" fillId="3" borderId="8" xfId="0" applyFont="1" applyFill="1" applyBorder="1" applyAlignment="1">
      <alignment horizontal="center" vertical="center" wrapText="1" readingOrder="1"/>
    </xf>
    <xf numFmtId="3" fontId="4" fillId="3" borderId="8" xfId="0" applyNumberFormat="1" applyFont="1" applyFill="1" applyBorder="1" applyAlignment="1">
      <alignment horizontal="center" vertical="center" wrapText="1" readingOrder="1"/>
    </xf>
    <xf numFmtId="3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Border="1"/>
    <xf numFmtId="0" fontId="0" fillId="0" borderId="14" xfId="0" applyBorder="1"/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readingOrder="1"/>
    </xf>
    <xf numFmtId="3" fontId="4" fillId="0" borderId="1" xfId="0" applyNumberFormat="1" applyFont="1" applyBorder="1" applyAlignment="1">
      <alignment horizontal="center" vertical="center" readingOrder="1"/>
    </xf>
    <xf numFmtId="3" fontId="4" fillId="3" borderId="1" xfId="0" applyNumberFormat="1" applyFont="1" applyFill="1" applyBorder="1" applyAlignment="1">
      <alignment horizontal="center" vertical="center" wrapText="1" readingOrder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Fill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3" fontId="2" fillId="7" borderId="5" xfId="0" applyNumberFormat="1" applyFont="1" applyFill="1" applyBorder="1" applyAlignment="1">
      <alignment horizontal="center"/>
    </xf>
    <xf numFmtId="3" fontId="2" fillId="7" borderId="7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 horizontal="center" vertical="center"/>
    </xf>
    <xf numFmtId="3" fontId="2" fillId="3" borderId="7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3" fontId="2" fillId="6" borderId="5" xfId="0" applyNumberFormat="1" applyFont="1" applyFill="1" applyBorder="1" applyAlignment="1">
      <alignment horizontal="center" wrapText="1"/>
    </xf>
    <xf numFmtId="3" fontId="2" fillId="6" borderId="7" xfId="0" applyNumberFormat="1" applyFont="1" applyFill="1" applyBorder="1" applyAlignment="1">
      <alignment horizontal="center" wrapText="1"/>
    </xf>
    <xf numFmtId="3" fontId="2" fillId="4" borderId="5" xfId="0" applyNumberFormat="1" applyFont="1" applyFill="1" applyBorder="1" applyAlignment="1">
      <alignment horizontal="center"/>
    </xf>
    <xf numFmtId="3" fontId="2" fillId="4" borderId="7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3" fontId="2" fillId="4" borderId="5" xfId="0" applyNumberFormat="1" applyFont="1" applyFill="1" applyBorder="1" applyAlignment="1">
      <alignment horizontal="center" vertical="center" wrapText="1"/>
    </xf>
    <xf numFmtId="3" fontId="2" fillId="4" borderId="7" xfId="0" applyNumberFormat="1" applyFont="1" applyFill="1" applyBorder="1" applyAlignment="1">
      <alignment horizontal="center" vertical="center" wrapText="1"/>
    </xf>
    <xf numFmtId="3" fontId="2" fillId="4" borderId="5" xfId="0" applyNumberFormat="1" applyFont="1" applyFill="1" applyBorder="1" applyAlignment="1">
      <alignment horizontal="center" wrapText="1"/>
    </xf>
    <xf numFmtId="3" fontId="2" fillId="4" borderId="7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readingOrder="1"/>
    </xf>
    <xf numFmtId="0" fontId="2" fillId="3" borderId="1" xfId="0" applyFont="1" applyFill="1" applyBorder="1" applyAlignment="1">
      <alignment horizontal="center"/>
    </xf>
    <xf numFmtId="3" fontId="2" fillId="4" borderId="9" xfId="0" applyNumberFormat="1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readingOrder="1"/>
    </xf>
    <xf numFmtId="3" fontId="4" fillId="3" borderId="1" xfId="0" applyNumberFormat="1" applyFont="1" applyFill="1" applyBorder="1" applyAlignment="1">
      <alignment horizontal="center" vertical="center" wrapText="1" readingOrder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3</xdr:row>
      <xdr:rowOff>188626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57300" cy="10649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2"/>
  <sheetViews>
    <sheetView tabSelected="1" zoomScale="70" zoomScaleNormal="70" workbookViewId="0">
      <selection activeCell="B9" sqref="B9"/>
    </sheetView>
  </sheetViews>
  <sheetFormatPr baseColWidth="10" defaultRowHeight="15" x14ac:dyDescent="0.25"/>
  <cols>
    <col min="1" max="1" width="12" customWidth="1"/>
    <col min="2" max="2" width="28.5703125" customWidth="1"/>
    <col min="3" max="3" width="10.7109375" customWidth="1"/>
    <col min="4" max="4" width="15" customWidth="1"/>
    <col min="5" max="5" width="16.42578125" customWidth="1"/>
    <col min="6" max="6" width="23" customWidth="1"/>
    <col min="7" max="7" width="18.42578125" customWidth="1"/>
    <col min="8" max="8" width="13.140625" customWidth="1"/>
    <col min="9" max="9" width="14.85546875" customWidth="1"/>
    <col min="11" max="11" width="37.140625" customWidth="1"/>
    <col min="12" max="12" width="15.140625" customWidth="1"/>
    <col min="13" max="13" width="18" customWidth="1"/>
  </cols>
  <sheetData>
    <row r="2" spans="2:13" ht="27" x14ac:dyDescent="0.4">
      <c r="C2" s="61" t="s">
        <v>42</v>
      </c>
      <c r="D2" s="61"/>
      <c r="E2" s="61"/>
      <c r="F2" s="61"/>
      <c r="G2" s="61"/>
    </row>
    <row r="3" spans="2:13" ht="27" x14ac:dyDescent="0.4">
      <c r="D3" s="62" t="s">
        <v>40</v>
      </c>
      <c r="E3" s="63"/>
      <c r="F3" s="64"/>
    </row>
    <row r="5" spans="2:13" ht="25.5" x14ac:dyDescent="0.4">
      <c r="B5" s="65" t="s">
        <v>0</v>
      </c>
      <c r="C5" s="66"/>
      <c r="D5" s="66"/>
      <c r="E5" s="67"/>
    </row>
    <row r="6" spans="2:13" ht="51.75" thickBot="1" x14ac:dyDescent="0.45">
      <c r="B6" s="1" t="s">
        <v>1</v>
      </c>
      <c r="C6" s="2" t="s">
        <v>2</v>
      </c>
      <c r="D6" s="24" t="s">
        <v>3</v>
      </c>
      <c r="E6" s="24" t="s">
        <v>4</v>
      </c>
      <c r="G6" s="68" t="s">
        <v>44</v>
      </c>
      <c r="H6" s="68"/>
      <c r="I6" s="68"/>
      <c r="K6" s="68" t="s">
        <v>43</v>
      </c>
      <c r="L6" s="68"/>
      <c r="M6" s="68"/>
    </row>
    <row r="7" spans="2:13" ht="26.25" thickBot="1" x14ac:dyDescent="0.45">
      <c r="B7" s="3" t="s">
        <v>5</v>
      </c>
      <c r="C7" s="4">
        <v>8</v>
      </c>
      <c r="D7" s="4">
        <v>142</v>
      </c>
      <c r="E7" s="4">
        <v>15</v>
      </c>
      <c r="G7" s="1" t="s">
        <v>6</v>
      </c>
      <c r="H7" s="70" t="s">
        <v>7</v>
      </c>
      <c r="I7" s="70"/>
      <c r="K7" s="1" t="s">
        <v>8</v>
      </c>
      <c r="L7" s="17" t="s">
        <v>10</v>
      </c>
      <c r="M7" s="17" t="s">
        <v>38</v>
      </c>
    </row>
    <row r="8" spans="2:13" ht="26.25" thickBot="1" x14ac:dyDescent="0.45">
      <c r="B8" s="3" t="s">
        <v>9</v>
      </c>
      <c r="C8" s="4">
        <v>1</v>
      </c>
      <c r="D8" s="4">
        <v>31</v>
      </c>
      <c r="E8" s="4">
        <v>2</v>
      </c>
      <c r="G8" s="5" t="s">
        <v>10</v>
      </c>
      <c r="H8" s="69">
        <v>28</v>
      </c>
      <c r="I8" s="69"/>
      <c r="K8" s="5" t="s">
        <v>11</v>
      </c>
      <c r="L8" s="20">
        <v>18</v>
      </c>
      <c r="M8" s="21">
        <v>1409</v>
      </c>
    </row>
    <row r="9" spans="2:13" ht="50.25" customHeight="1" thickBot="1" x14ac:dyDescent="0.45">
      <c r="B9" s="35" t="s">
        <v>12</v>
      </c>
      <c r="C9" s="4">
        <v>23</v>
      </c>
      <c r="D9" s="6">
        <v>2825</v>
      </c>
      <c r="E9" s="4">
        <v>470</v>
      </c>
      <c r="G9" s="34" t="s">
        <v>13</v>
      </c>
      <c r="H9" s="73">
        <v>855</v>
      </c>
      <c r="I9" s="73"/>
      <c r="K9" s="11" t="s">
        <v>37</v>
      </c>
      <c r="L9" s="20">
        <v>185</v>
      </c>
      <c r="M9" s="21">
        <v>9801</v>
      </c>
    </row>
    <row r="10" spans="2:13" ht="26.25" thickBot="1" x14ac:dyDescent="0.45">
      <c r="B10" s="3" t="s">
        <v>14</v>
      </c>
      <c r="C10" s="4">
        <v>33</v>
      </c>
      <c r="D10" s="6">
        <v>2503</v>
      </c>
      <c r="E10" s="4">
        <v>359</v>
      </c>
      <c r="G10" s="5" t="s">
        <v>4</v>
      </c>
      <c r="H10" s="69">
        <v>38</v>
      </c>
      <c r="I10" s="69"/>
      <c r="K10" s="5" t="s">
        <v>39</v>
      </c>
      <c r="L10" s="20">
        <v>65</v>
      </c>
      <c r="M10" s="21">
        <v>4160</v>
      </c>
    </row>
    <row r="11" spans="2:13" ht="26.25" thickBot="1" x14ac:dyDescent="0.45">
      <c r="B11" s="7" t="s">
        <v>16</v>
      </c>
      <c r="C11" s="8">
        <f>SUM(C7:C10)</f>
        <v>65</v>
      </c>
      <c r="D11" s="9">
        <f>SUM(D7:D10)</f>
        <v>5501</v>
      </c>
      <c r="E11" s="8">
        <f>SUM(E7:E10)</f>
        <v>846</v>
      </c>
      <c r="G11" s="18" t="s">
        <v>15</v>
      </c>
      <c r="H11" s="74">
        <f>H9+H10</f>
        <v>893</v>
      </c>
      <c r="I11" s="74"/>
      <c r="K11" s="18" t="s">
        <v>15</v>
      </c>
      <c r="L11" s="22">
        <f>SUM(L8:L10)</f>
        <v>268</v>
      </c>
      <c r="M11" s="22">
        <f>SUM(M8:M10)</f>
        <v>15370</v>
      </c>
    </row>
    <row r="14" spans="2:13" ht="25.5" customHeight="1" x14ac:dyDescent="0.4">
      <c r="B14" s="28"/>
      <c r="C14" s="28"/>
      <c r="D14" s="28"/>
    </row>
    <row r="15" spans="2:13" ht="25.5" x14ac:dyDescent="0.4">
      <c r="B15" s="1" t="s">
        <v>17</v>
      </c>
      <c r="C15" s="18" t="s">
        <v>18</v>
      </c>
      <c r="D15" s="18" t="s">
        <v>19</v>
      </c>
      <c r="F15" s="19" t="s">
        <v>21</v>
      </c>
      <c r="G15" s="18" t="s">
        <v>22</v>
      </c>
      <c r="H15" s="18" t="s">
        <v>1</v>
      </c>
    </row>
    <row r="16" spans="2:13" ht="25.5" x14ac:dyDescent="0.4">
      <c r="B16" s="5" t="s">
        <v>20</v>
      </c>
      <c r="C16" s="10">
        <v>13882</v>
      </c>
      <c r="D16" s="10">
        <v>11865</v>
      </c>
      <c r="F16" s="75" t="s">
        <v>20</v>
      </c>
      <c r="G16" s="5" t="s">
        <v>24</v>
      </c>
      <c r="H16" s="5" t="s">
        <v>25</v>
      </c>
    </row>
    <row r="17" spans="2:8" ht="25.5" customHeight="1" x14ac:dyDescent="0.4">
      <c r="B17" s="5" t="s">
        <v>41</v>
      </c>
      <c r="C17" s="51">
        <f>60+1057</f>
        <v>1117</v>
      </c>
      <c r="D17" s="52"/>
      <c r="F17" s="76"/>
      <c r="G17" s="71">
        <f>222+170+289</f>
        <v>681</v>
      </c>
      <c r="H17" s="71">
        <f>722+460+1037</f>
        <v>2219</v>
      </c>
    </row>
    <row r="18" spans="2:8" ht="25.5" customHeight="1" x14ac:dyDescent="0.4">
      <c r="B18" s="5" t="s">
        <v>26</v>
      </c>
      <c r="C18" s="51">
        <f>112+220+241</f>
        <v>573</v>
      </c>
      <c r="D18" s="52"/>
      <c r="F18" s="77"/>
      <c r="G18" s="72"/>
      <c r="H18" s="72"/>
    </row>
    <row r="19" spans="2:8" ht="25.5" x14ac:dyDescent="0.4">
      <c r="B19" s="5" t="s">
        <v>27</v>
      </c>
      <c r="C19" s="51">
        <f>46+51+3</f>
        <v>100</v>
      </c>
      <c r="D19" s="52"/>
      <c r="F19" s="5" t="s">
        <v>23</v>
      </c>
      <c r="G19" s="53">
        <f>227+5+15</f>
        <v>247</v>
      </c>
      <c r="H19" s="54"/>
    </row>
    <row r="20" spans="2:8" ht="24.75" customHeight="1" x14ac:dyDescent="0.4">
      <c r="B20" s="5" t="s">
        <v>28</v>
      </c>
      <c r="C20" s="55">
        <v>13</v>
      </c>
      <c r="D20" s="56"/>
      <c r="F20" s="5" t="s">
        <v>28</v>
      </c>
      <c r="G20" s="57">
        <v>12</v>
      </c>
      <c r="H20" s="58"/>
    </row>
    <row r="21" spans="2:8" ht="48" customHeight="1" x14ac:dyDescent="0.4">
      <c r="B21" s="11" t="s">
        <v>29</v>
      </c>
      <c r="C21" s="55">
        <v>11</v>
      </c>
      <c r="D21" s="56"/>
      <c r="F21" s="12" t="s">
        <v>31</v>
      </c>
      <c r="G21" s="59">
        <f>61+32</f>
        <v>93</v>
      </c>
      <c r="H21" s="60"/>
    </row>
    <row r="22" spans="2:8" ht="24.75" customHeight="1" x14ac:dyDescent="0.4">
      <c r="B22" s="5" t="s">
        <v>30</v>
      </c>
      <c r="C22" s="39">
        <f>+C18+C19</f>
        <v>673</v>
      </c>
      <c r="D22" s="39"/>
      <c r="F22" s="44" t="s">
        <v>32</v>
      </c>
      <c r="G22" s="45">
        <f>227+231+166</f>
        <v>624</v>
      </c>
      <c r="H22" s="46"/>
    </row>
    <row r="23" spans="2:8" ht="22.5" customHeight="1" x14ac:dyDescent="0.25">
      <c r="B23" s="23" t="s">
        <v>32</v>
      </c>
      <c r="C23" s="42">
        <f>314+295+251</f>
        <v>860</v>
      </c>
      <c r="D23" s="43"/>
      <c r="F23" s="44"/>
      <c r="G23" s="47"/>
      <c r="H23" s="48"/>
    </row>
    <row r="24" spans="2:8" ht="25.5" x14ac:dyDescent="0.4">
      <c r="B24" s="13" t="s">
        <v>33</v>
      </c>
      <c r="C24" s="40">
        <f>+C16+D16+C17+C20+C21+C22</f>
        <v>27561</v>
      </c>
      <c r="D24" s="41"/>
      <c r="F24" s="31" t="s">
        <v>16</v>
      </c>
      <c r="G24" s="49">
        <f>G17+H17+G19+G20+G21</f>
        <v>3252</v>
      </c>
      <c r="H24" s="50"/>
    </row>
    <row r="25" spans="2:8" ht="25.5" x14ac:dyDescent="0.4">
      <c r="B25" s="29"/>
      <c r="C25" s="30"/>
      <c r="D25" s="30"/>
      <c r="E25" s="27"/>
      <c r="F25" s="32"/>
      <c r="G25" s="33"/>
      <c r="H25" s="33"/>
    </row>
    <row r="26" spans="2:8" ht="25.5" x14ac:dyDescent="0.4">
      <c r="B26" s="29"/>
      <c r="C26" s="30"/>
      <c r="D26" s="30"/>
      <c r="E26" s="27"/>
      <c r="F26" s="28"/>
    </row>
    <row r="27" spans="2:8" ht="18.75" x14ac:dyDescent="0.3">
      <c r="B27" s="36" t="s">
        <v>34</v>
      </c>
      <c r="C27" s="36"/>
      <c r="D27" s="36"/>
      <c r="E27" s="25"/>
    </row>
    <row r="28" spans="2:8" ht="21" x14ac:dyDescent="0.25">
      <c r="B28" s="14"/>
    </row>
    <row r="29" spans="2:8" x14ac:dyDescent="0.25">
      <c r="F29" s="15"/>
    </row>
    <row r="30" spans="2:8" ht="21.75" thickBot="1" x14ac:dyDescent="0.3">
      <c r="B30" s="16"/>
      <c r="C30" s="16"/>
      <c r="D30" s="16"/>
      <c r="E30" s="16"/>
      <c r="F30" s="26"/>
      <c r="G30" s="26"/>
    </row>
    <row r="31" spans="2:8" ht="21" x14ac:dyDescent="0.25">
      <c r="B31" s="37" t="s">
        <v>35</v>
      </c>
      <c r="C31" s="37"/>
      <c r="D31" s="37"/>
      <c r="E31" s="37"/>
      <c r="F31" s="26"/>
      <c r="G31" s="26"/>
      <c r="H31" s="26"/>
    </row>
    <row r="32" spans="2:8" ht="21" x14ac:dyDescent="0.25">
      <c r="B32" s="38" t="s">
        <v>36</v>
      </c>
      <c r="C32" s="38"/>
      <c r="D32" s="38"/>
      <c r="E32" s="38"/>
      <c r="F32" s="26"/>
      <c r="G32" s="26"/>
      <c r="H32" s="26"/>
    </row>
  </sheetData>
  <mergeCells count="30">
    <mergeCell ref="K6:M6"/>
    <mergeCell ref="H7:I7"/>
    <mergeCell ref="C17:D17"/>
    <mergeCell ref="G17:G18"/>
    <mergeCell ref="H17:H18"/>
    <mergeCell ref="C18:D18"/>
    <mergeCell ref="H9:I9"/>
    <mergeCell ref="H10:I10"/>
    <mergeCell ref="H11:I11"/>
    <mergeCell ref="F16:F18"/>
    <mergeCell ref="C2:G2"/>
    <mergeCell ref="D3:F3"/>
    <mergeCell ref="B5:E5"/>
    <mergeCell ref="G6:I6"/>
    <mergeCell ref="H8:I8"/>
    <mergeCell ref="F22:F23"/>
    <mergeCell ref="G22:H23"/>
    <mergeCell ref="G24:H24"/>
    <mergeCell ref="C19:D19"/>
    <mergeCell ref="G19:H19"/>
    <mergeCell ref="C20:D20"/>
    <mergeCell ref="G20:H20"/>
    <mergeCell ref="C21:D21"/>
    <mergeCell ref="G21:H21"/>
    <mergeCell ref="B27:D27"/>
    <mergeCell ref="B31:E31"/>
    <mergeCell ref="B32:E32"/>
    <mergeCell ref="C22:D22"/>
    <mergeCell ref="C24:D24"/>
    <mergeCell ref="C23:D2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4to. tri. octubre-diciem 2023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2024-04-03T17:43:26Z</dcterms:modified>
</cp:coreProperties>
</file>