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ELIZABETH ARNAUD\Desktop\"/>
    </mc:Choice>
  </mc:AlternateContent>
  <xr:revisionPtr revIDLastSave="0" documentId="8_{35C21574-FEC3-406C-B561-FD0DA9E2376C}" xr6:coauthVersionLast="47" xr6:coauthVersionMax="47" xr10:uidLastSave="{00000000-0000-0000-0000-000000000000}"/>
  <bookViews>
    <workbookView xWindow="-120" yWindow="-120" windowWidth="20730" windowHeight="11040" xr2:uid="{00000000-000D-0000-FFFF-FFFF00000000}"/>
  </bookViews>
  <sheets>
    <sheet name="FEBRERO 2025" sheetId="4" r:id="rId1"/>
  </sheets>
  <definedNames>
    <definedName name="_xlnm._FilterDatabase" localSheetId="0" hidden="1">'FEBRERO 2025'!$A$8:$K$136</definedName>
    <definedName name="_xlnm.Print_Titles" localSheetId="0">'FEBRERO 2025'!$6:$8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4" l="1"/>
  <c r="J16" i="4"/>
  <c r="J129" i="4" l="1"/>
  <c r="J130" i="4"/>
  <c r="J131" i="4"/>
  <c r="J132" i="4"/>
  <c r="J128" i="4"/>
  <c r="J126" i="4" l="1"/>
  <c r="J125" i="4"/>
  <c r="E135" i="4"/>
  <c r="J122" i="4"/>
  <c r="J127" i="4"/>
  <c r="J99" i="4"/>
  <c r="J98" i="4"/>
  <c r="J95" i="4"/>
  <c r="J135" i="4" l="1"/>
  <c r="J134" i="4"/>
  <c r="J133" i="4"/>
  <c r="J124" i="4"/>
  <c r="J123" i="4"/>
  <c r="J121" i="4"/>
  <c r="J108" i="4" l="1"/>
  <c r="J109" i="4"/>
  <c r="J110" i="4"/>
  <c r="J111" i="4"/>
  <c r="J105" i="4" l="1"/>
  <c r="J100" i="4"/>
  <c r="J120" i="4" l="1"/>
  <c r="J119" i="4"/>
  <c r="J118" i="4"/>
  <c r="J114" i="4" l="1"/>
  <c r="J97" i="4" l="1"/>
  <c r="J113" i="4"/>
  <c r="J112" i="4"/>
  <c r="J107" i="4"/>
  <c r="J96" i="4" l="1"/>
  <c r="J117" i="4"/>
  <c r="J116" i="4"/>
  <c r="J115" i="4"/>
  <c r="J106" i="4"/>
  <c r="J104" i="4"/>
  <c r="I93" i="4" l="1"/>
  <c r="I59" i="4"/>
  <c r="I78" i="4"/>
  <c r="I136" i="4" l="1"/>
  <c r="J83" i="4"/>
  <c r="J51" i="4" l="1"/>
  <c r="J50" i="4"/>
  <c r="J49" i="4"/>
  <c r="J102" i="4" l="1"/>
  <c r="J101" i="4"/>
  <c r="J82" i="4"/>
  <c r="J81" i="4" l="1"/>
  <c r="E93" i="4" l="1"/>
  <c r="J85" i="4"/>
  <c r="J86" i="4"/>
  <c r="J87" i="4"/>
  <c r="J88" i="4"/>
  <c r="J89" i="4"/>
  <c r="J90" i="4"/>
  <c r="J91" i="4"/>
  <c r="J92" i="4"/>
  <c r="J93" i="4"/>
  <c r="J94" i="4"/>
  <c r="J103" i="4"/>
  <c r="E78" i="4"/>
  <c r="J71" i="4"/>
  <c r="J72" i="4"/>
  <c r="J73" i="4"/>
  <c r="J74" i="4"/>
  <c r="J75" i="4"/>
  <c r="J76" i="4"/>
  <c r="J77" i="4"/>
  <c r="J78" i="4"/>
  <c r="J79" i="4"/>
  <c r="J80" i="4"/>
  <c r="J84" i="4"/>
  <c r="J70" i="4"/>
  <c r="J69" i="4"/>
  <c r="J64" i="4" l="1"/>
  <c r="J65" i="4"/>
  <c r="J66" i="4"/>
  <c r="J67" i="4"/>
  <c r="J63" i="4"/>
  <c r="J62" i="4"/>
  <c r="J61" i="4"/>
  <c r="J60" i="4"/>
  <c r="J68" i="4"/>
  <c r="E59" i="4"/>
  <c r="E136" i="4" s="1"/>
  <c r="J58" i="4"/>
  <c r="J57" i="4"/>
  <c r="J56" i="4"/>
  <c r="J55" i="4"/>
  <c r="J54" i="4"/>
  <c r="J59" i="4" l="1"/>
  <c r="J53" i="4"/>
  <c r="J52" i="4"/>
  <c r="J48" i="4"/>
  <c r="J136" i="4" s="1"/>
  <c r="J30" i="4" l="1"/>
  <c r="J39" i="4" l="1"/>
  <c r="J40" i="4"/>
  <c r="J38" i="4"/>
  <c r="J41" i="4" l="1"/>
  <c r="J45" i="4" l="1"/>
  <c r="J44" i="4" l="1"/>
  <c r="J43" i="4"/>
  <c r="J37" i="4" l="1"/>
  <c r="J32" i="4"/>
  <c r="J23" i="4"/>
  <c r="J47" i="4" l="1"/>
  <c r="J46" i="4"/>
  <c r="J34" i="4" l="1"/>
  <c r="J22" i="4" l="1"/>
  <c r="J42" i="4" l="1"/>
  <c r="J36" i="4" l="1"/>
  <c r="J35" i="4"/>
  <c r="J26" i="4" l="1"/>
  <c r="J29" i="4"/>
  <c r="J21" i="4"/>
  <c r="J18" i="4"/>
  <c r="J19" i="4"/>
  <c r="J20" i="4"/>
  <c r="J33" i="4" l="1"/>
  <c r="J31" i="4"/>
  <c r="J28" i="4"/>
  <c r="J27" i="4"/>
  <c r="J25" i="4"/>
  <c r="J24" i="4"/>
  <c r="J14" i="4" l="1"/>
  <c r="J15" i="4" l="1"/>
  <c r="J13" i="4" l="1"/>
  <c r="J12" i="4"/>
  <c r="J11" i="4"/>
  <c r="J10" i="4"/>
  <c r="J9" i="4"/>
</calcChain>
</file>

<file path=xl/sharedStrings.xml><?xml version="1.0" encoding="utf-8"?>
<sst xmlns="http://schemas.openxmlformats.org/spreadsheetml/2006/main" count="545" uniqueCount="223">
  <si>
    <t>VALOR EN RD$</t>
  </si>
  <si>
    <t xml:space="preserve"> </t>
  </si>
  <si>
    <t>CONCEPTO</t>
  </si>
  <si>
    <r>
      <t>FACTURA NCF N</t>
    </r>
    <r>
      <rPr>
        <b/>
        <u/>
        <sz val="10"/>
        <rFont val="Bookman Old Style"/>
        <family val="1"/>
      </rPr>
      <t>O.</t>
    </r>
  </si>
  <si>
    <t xml:space="preserve">FECHA DE FACTURA </t>
  </si>
  <si>
    <t xml:space="preserve">MONTO FACTURADO </t>
  </si>
  <si>
    <t xml:space="preserve">FECHA SIN FACTURA </t>
  </si>
  <si>
    <t>MONTO PAGADO A LA FECHA</t>
  </si>
  <si>
    <t>MONTO PENDIENTE</t>
  </si>
  <si>
    <t>ESTADO (COMPLETADO, PENDIENTE O ATRASADO)</t>
  </si>
  <si>
    <t>N/A</t>
  </si>
  <si>
    <t>DEPOSITOS AMEX</t>
  </si>
  <si>
    <t>S/N</t>
  </si>
  <si>
    <t>VARIOS SEGÚN ANEXOS</t>
  </si>
  <si>
    <t>SISTEMAS Y DESARROLLO DE MULTIFUNCIONALES, S.R.L.</t>
  </si>
  <si>
    <t>COLECTOR DE IMPUESTOS INTERNOS</t>
  </si>
  <si>
    <t>PENDIENTE</t>
  </si>
  <si>
    <t xml:space="preserve">GILDA VALERA </t>
  </si>
  <si>
    <t>PENDIENTE PAGO DE FIANZA DEL AREA DEL RELOJ  PARA DIA FAMILIAR EL 24/02/2024</t>
  </si>
  <si>
    <t>JOSE ROSENDO</t>
  </si>
  <si>
    <t xml:space="preserve">INFANTIL </t>
  </si>
  <si>
    <t>PENDIENTE PAGO DE FIANZA AREA DE LAS BROMELIAS PARA PICNIC FAMILIAR EL 24/05/2024</t>
  </si>
  <si>
    <t>PENDIENTE PAGO PARA REGISTRAR ASOCIACION DE SERVIDORES PUBLICOS DEL JBN</t>
  </si>
  <si>
    <t>ELABORADO POR</t>
  </si>
  <si>
    <t>LIC. ILEANA PEREZ</t>
  </si>
  <si>
    <t>REVISADO POR</t>
  </si>
  <si>
    <t>APROBADO POR</t>
  </si>
  <si>
    <t>AUX. ADMINISTRATIVO I</t>
  </si>
  <si>
    <t>LIC. NAYROBI HEREDIA</t>
  </si>
  <si>
    <t>LIC. RICHARD RODRIGUEZ TORIBIO</t>
  </si>
  <si>
    <t xml:space="preserve">        ENC. DIV. CONTABILIDAD</t>
  </si>
  <si>
    <t xml:space="preserve">     ENC. DEPTO FINANCIERO</t>
  </si>
  <si>
    <t>PROVEEDOR</t>
  </si>
  <si>
    <t>PENDIENTE PAGO DE FIANZA DEL DOMUS PEQUEÑO PARA BODA EL 10/12/2024</t>
  </si>
  <si>
    <t>KEREN TANIA RAIMUNDO PEREZ</t>
  </si>
  <si>
    <t>PENDIENTE PAGO DE FIANZA DEL DOMUS GRANDE PARA PROMOCION EN FECHA 10/01/2025</t>
  </si>
  <si>
    <t>CRUZ AMALIA MOLINA</t>
  </si>
  <si>
    <t>PENDIENTE PAGO DE FIANZA DEL DOMUS GRANDE MAS DOMUS PEQUEÑO PARA RETIRO EN FECHA 25/01/2025</t>
  </si>
  <si>
    <t>ROSA MARIA RAMIREZ BELEN</t>
  </si>
  <si>
    <t>PENDIENTE PAGO DE FIANZA DE LA CATEDRAL DEL BAMBU PARA BODA EL 26/01/2025</t>
  </si>
  <si>
    <t>NELLY HIPOLITA  SAINTILUS</t>
  </si>
  <si>
    <t>PENDIENTE PAGO DE FIANZA DEL AREA DE LOS PINOS PARA BODA EN FECHA 29/12/24</t>
  </si>
  <si>
    <t>HUMANO SEGUROS, SA</t>
  </si>
  <si>
    <t>JOSE VICENTE ROCENDO</t>
  </si>
  <si>
    <t>PENDIENTE PAGO DE FIANZA DEL DOMUS GRANDE PARA BODA EN FECHA 18/01/2025</t>
  </si>
  <si>
    <t>ALGONDRA ORDENI PEÑA</t>
  </si>
  <si>
    <t>PENDIENTE PAGO DE FIANZA DEL AREA DE LOS PINOS PARA CUMPLEAÑOS EL 19/01/2025</t>
  </si>
  <si>
    <t>ANEDIAN AGUINO LIMU</t>
  </si>
  <si>
    <t>PENDIENTE PAGO DE FIANZA DE LA LAGUNA DEL PALMAR PARA ACTIVIDAD EL 18/01/2025</t>
  </si>
  <si>
    <t xml:space="preserve">C &amp; C TECHMALOGY SUPPY </t>
  </si>
  <si>
    <t>PENDIENTE PAGO DE FIANZA DEL DOMUS PEQUEÑO PARA ACTIVIDAD EL 23/01/2025</t>
  </si>
  <si>
    <t>JOSE MIGUEL CRUZ</t>
  </si>
  <si>
    <t>PENDIENTE PAGO DE FIANZA DEL AREA DE LOS PINOS PARA ACTIVIDAD EL 26/01/2025</t>
  </si>
  <si>
    <t>CORPORACION DEL ACUEDUCTO Y ALCANTARILLADO DE SANTO DOMINGO                                                      CAASD</t>
  </si>
  <si>
    <t>B1500156762</t>
  </si>
  <si>
    <t>B1500156763</t>
  </si>
  <si>
    <t>B1500156769</t>
  </si>
  <si>
    <t>B1500059609</t>
  </si>
  <si>
    <t>AYUNTAMIENTO DEL DISTRITO NACIONAL</t>
  </si>
  <si>
    <t>PENDIENTE PAGO FACTURA CORRESPONDIENTE A LA RECOGIDA DE BASURA DEL MES DE ENERO 2025</t>
  </si>
  <si>
    <t>E450000011270</t>
  </si>
  <si>
    <t xml:space="preserve">ALTICE DOMINICANA </t>
  </si>
  <si>
    <t>PENDIENTE FACTURA POR PLAN DE INTERNET,  CORRESPONDIENTE A LA CUENTA 85569019 PERIODO FACTURADO DEL 01-DICIEMBRE-2024 AL 31-DICIEMBRE-2024</t>
  </si>
  <si>
    <t xml:space="preserve">PENDIENTE PAGO CONTRIBUCION AL SEGURO DE PENSIONES POR PAGAR EMPLEADOR </t>
  </si>
  <si>
    <t>PENDIENTE PAGO CONTRIBUCION AL SEGURO DE SALUD POR PAGAR EMPLEADOR</t>
  </si>
  <si>
    <t>PENDIENTE PAGO CONTRIBUCION AL SEGURO DE RIESGO LABORAL POR PAGAR</t>
  </si>
  <si>
    <t>RETENCION EMPLEADOS AFP</t>
  </si>
  <si>
    <t>PENDIENTE PAGO CONTRIBUCION AL SEGURO SOCIAL POR PAGAR EMPLEADO</t>
  </si>
  <si>
    <t>RETENCION EMPLEADO SFS</t>
  </si>
  <si>
    <t>PENDIENTE PAGO CONTRIBUCION AL SEGURO FAMILIAR DE SALUD POR PAGAR EMPLEADO</t>
  </si>
  <si>
    <t xml:space="preserve">IMPUESTO SOBRE LA RENTA ISR EMPLEADOS POR PAGAR </t>
  </si>
  <si>
    <t>PENDIENTE PAGO RETENCIONES POR PAGAR</t>
  </si>
  <si>
    <t>RETENCION EMPLEADOS SFS</t>
  </si>
  <si>
    <t>PENDIENTE PAGO PARA REGISTRAR  GASTO DE NOMINA TEMPORAL COLECTOR CONTRIBUCIONES AL INAVI SERVICIOS FUNERARIOS</t>
  </si>
  <si>
    <t>PENDIENTE PAGO PARA REGISTRAR GASTOS DE NOMINA FIJA ADICIONAL ASOCIACION DE SERVIDORES  PUBLICOS DEL JBN</t>
  </si>
  <si>
    <t>PENDIENTE PAGO APORTE SEGURO FAMILIAR DE SALUD PADRES</t>
  </si>
  <si>
    <t>PENDIENTE PAGO PARA REGISTRAR  GASTO DE NOMINA TEMPORAL COLECTOR CONTRIBUCIONES AL INAVI</t>
  </si>
  <si>
    <t>PENDIENTE PAGO CONTRIBUCION AL SEGURO DE RIESGO LABORAL POR PAGAR EMPLEADOR</t>
  </si>
  <si>
    <t>RH-009</t>
  </si>
  <si>
    <t>MERO SANCHEZ</t>
  </si>
  <si>
    <t xml:space="preserve">PENDIENTE PAGO CORRESPONDIENTE A PRIMA DE TRANSPORTE PARA EL MENSAJERO EXTERNO POR USO DE SU MOTOR EN LABORES DIARIA EN LA INSTITUCION </t>
  </si>
  <si>
    <t>PENDIENTE FACTURA POR PLAN DE INTERNET,  CORRESPONDIENTE A LA CUENTA 84163506 PERIODO FACTURADO DEL 11-DICIEMBRE-2024 AL 10-ENERO-2025</t>
  </si>
  <si>
    <t>E450000011551</t>
  </si>
  <si>
    <t>COMPLETADO</t>
  </si>
  <si>
    <t>LUCY DALIZA MATOS FELIZ</t>
  </si>
  <si>
    <t>PENIDENTE PAGO DE FIANZA PLANTAS MEDICINALES PARA ACTIVIDAD EL 26/01/2025</t>
  </si>
  <si>
    <t>HENRY JIMENEZ R.</t>
  </si>
  <si>
    <t>PENIDENTE PAGO DE FIANZA DEL AREA DE LOS PINOS PARA ACTIVIDAD EL 25/01/2025</t>
  </si>
  <si>
    <t>COMPAÑÍA DOMINICANA DE TELEFONOS</t>
  </si>
  <si>
    <t>E450000066628</t>
  </si>
  <si>
    <t>PENDIENTE FACTURA POR EL USO DE SERVICIOS DE LOS CELULARES ASIGNADO AL DIRECTOR Y SUB-DIRECTOR DE LA INSTITUCION CORRESPONDIENTE AL MES DE ENERO 2025</t>
  </si>
  <si>
    <t>F&amp;B ADVERTISING AND PRODUCTIONS, S.R.L.</t>
  </si>
  <si>
    <t>PENDIENTE FACTURA CONTRATACION DE SERVICIO PARA MANEJO DE LAS REDES SOCIALES DE LA INSTITUCION PERIODO 18 DICIEMBRE AL 18 DE ENERO 2025</t>
  </si>
  <si>
    <t>B1500000126</t>
  </si>
  <si>
    <t>EMPRESA DISTRIBUIDORA DE ELECTRICIDAD                             EDESUR DOMINICANA, S.A.</t>
  </si>
  <si>
    <t>PENDIENTE FACTURA ENERGIA ELECTRICA PERIODO DE FACTURACION 18/12/2024-17/01/2025</t>
  </si>
  <si>
    <t>E450000010045</t>
  </si>
  <si>
    <t>E450000010046</t>
  </si>
  <si>
    <t>PROPANO Y DERIVADOS, S.A.</t>
  </si>
  <si>
    <t xml:space="preserve">PENDIENTE FACTURA ADQUISICION DE GAS GLP, PARA SER UTILIZADO EN LAS DIFERENTES AREAS DE LA INSTITUCION </t>
  </si>
  <si>
    <t>E450000001185</t>
  </si>
  <si>
    <t>E450000001278</t>
  </si>
  <si>
    <t>E450000001208</t>
  </si>
  <si>
    <t>AGUA CRISTAL, SA</t>
  </si>
  <si>
    <t>SONAIRYS ABREU</t>
  </si>
  <si>
    <t>PENDIENTE PAGO DE FIANZA DEL PATIO ESPAÑOL PARA BABY SHOWER EL 09/02/2025</t>
  </si>
  <si>
    <t>JOSE FERNANDO BAIDE THOMEN</t>
  </si>
  <si>
    <t>PENDIENTE PAGO DE FIANZA DE LA CASA DEL TE Y CATEDRAL DEL BAMBU PARA ACTIVIDAD EL 01/02/2025</t>
  </si>
  <si>
    <t>TARJETAS DE CREDITO PENDIENTE DE PAGOS ACH CUENTA GENERAL EN EL MES DE ENERO 2025</t>
  </si>
  <si>
    <t>E450000066523</t>
  </si>
  <si>
    <t>PENDIENTE PAGO FACTURA POR EL PLAN FLOTILLAS E INTERNET, CORRESPONDIENTE A LA CTA 754547734, MES DE ENERO 2025</t>
  </si>
  <si>
    <t>E450000065983</t>
  </si>
  <si>
    <t>E450000066207</t>
  </si>
  <si>
    <t>E450000066589</t>
  </si>
  <si>
    <t>PENDIENTE FACTURA POR SERVICIO DE TELEFONO, INTERNET Y FAX CORRESPONDIENTE AL MES DE ENERO 2025</t>
  </si>
  <si>
    <t>E450000000937</t>
  </si>
  <si>
    <t>PENDIENTE FACTURA CORRESPONDIENTE A LOS EMPLEADOS DE LA INSTITUCION DESDE 01/02/2025 HASTA 28/02/2025</t>
  </si>
  <si>
    <t>SEGURO NACIONAL DE SALUD SENASA</t>
  </si>
  <si>
    <t>TOTAL FEBRERO 2025</t>
  </si>
  <si>
    <t>E450000003254</t>
  </si>
  <si>
    <t>PENDIENTE PAGO FACTURA CORRESPONDIENTE A LA RECOGIDA DE BASURA DEL MES DE FEBRERO 2025</t>
  </si>
  <si>
    <t>B1500060333</t>
  </si>
  <si>
    <t>RH-026</t>
  </si>
  <si>
    <t>MAXIMO ARIEL AMANCIO</t>
  </si>
  <si>
    <t>PENDIENTE PAGO CORRESPONDIENTE A NOMINA FIJA ADICIONAL DEL MES DE FEBRERO 2025</t>
  </si>
  <si>
    <t xml:space="preserve">PENDIENTE PAGO PARA REGISTRAR  GASTO DE NOMINA TEMPORAL COLECTOR CONTRIBUCIONES AL INAVI </t>
  </si>
  <si>
    <t>RH-030</t>
  </si>
  <si>
    <t>PENDIENTE PAGO CORRESPONDIENTE A LA NOMINA SEGURIDAD MILITAR DEL MES DE FEBRERO 2025</t>
  </si>
  <si>
    <t>RH-035</t>
  </si>
  <si>
    <t>FRANQUEL CRISTOPER MENDEZ SANCHEZ</t>
  </si>
  <si>
    <t>PENDIENTE PAGO CORRESPONDIENTE A LA COMPENSACION POR SERVICIOS DE SEGURIDAD MILITAR POR PRESTAR SERVICIOS A LA INSTITUCION EN EL MES DE FEBRERO 2025</t>
  </si>
  <si>
    <t>PENDIENTE PAGO SUELDO CORRESPONDIENTE DE INTERINATO ALPERSONAL QUE ESTA OCUPANDO CARGOS DE CARRERA ADMINISTRATIVA CORRESPONDIENTE AL MES DE FEBRERO 2025</t>
  </si>
  <si>
    <t>RH-028</t>
  </si>
  <si>
    <t>E450000012150</t>
  </si>
  <si>
    <t>PENDIENTE FACTURA POR PLAN DE INTERNET,  CORRESPONDIENTE A LA CUENTA 85569019 PERIODO FACTURADO DEL 01-ENERO-2025 AL 31-ENERO-2025</t>
  </si>
  <si>
    <t>RH-031</t>
  </si>
  <si>
    <t>RH-032</t>
  </si>
  <si>
    <t>PENDIENTE PAGO SUELDO CORRESPONDIENTE AL PERSONAL DE CARÁCTER TEMPORAL EN EL MES DE FEBRERO 2025</t>
  </si>
  <si>
    <t>PREV-74</t>
  </si>
  <si>
    <t>E450000012422</t>
  </si>
  <si>
    <t>PENDIENTE FACTURA POR PLAN DE INTERNET,  CORRESPONDIENTE A LA CUENTA 84163506 PERIODO FACTURADO DEL 11-ENERO-2025 AL 10-FEBRERO-2025</t>
  </si>
  <si>
    <t>COOPFELAFEVI INC.</t>
  </si>
  <si>
    <t>PENDIENTE FIANZA DEL AREA DE LAS BROMELIAS PARA ACTIVIDAD EL 16/02/2025</t>
  </si>
  <si>
    <t>PENDIENTE PAGO SUELDO CORRESPONDIENTE A LA NOMINA FIJA DEL  MES DE FEBRERO 2025</t>
  </si>
  <si>
    <t>HEREIDA DE LA ROSA</t>
  </si>
  <si>
    <t>PENDIENTE PAGO DE FIANZA DOMUS GRANDE PARA ACTIVIDAD EL 15/02/2025</t>
  </si>
  <si>
    <t>GISSELLE PAOLA SANCHEZ</t>
  </si>
  <si>
    <t>PENDIENTE PAGO DE FIANZA DEL AREA DE LOS PINOS PARA ACTIVIDAD EL 15/02/2025</t>
  </si>
  <si>
    <t>PENDIENTE PAGO FACTURA CORRESPONDIENTE AL AGUA POTABLE DEL MES DE ENERO 2025</t>
  </si>
  <si>
    <t>PENDIENTE PAGO FACTURA CORRESPONDIENTE AL AGUA POTABLE DEL MES DE FEBRERO 2025</t>
  </si>
  <si>
    <t>E450000000063</t>
  </si>
  <si>
    <t>E450000000065</t>
  </si>
  <si>
    <t>E450000000066</t>
  </si>
  <si>
    <t>PENDIENTE PAGO DE HORAS EXTRAS DEL PERSONAL QUE ESTUVO LABORANDO EN LAS ACTIVIDADES DEL MES DE DICIEMBRE 2024</t>
  </si>
  <si>
    <t>RH-034</t>
  </si>
  <si>
    <t>PENDIENTE PAGO CORRESPONDIENTE A PRIMA DE TRANSPORTE PARA EL MENSAJERO EXTERNO POR USO DE SU MOTOR EN LABORES DIARIA EN LA INSTITUCION, MES DE FEBRERO 2025</t>
  </si>
  <si>
    <t>MARINELIS B. MOQUETE</t>
  </si>
  <si>
    <t>PENDIENTE PAGO DE FIANZA DEL AREA DE LA CASA PARA ACTIVIDAD EL 08/03/2025</t>
  </si>
  <si>
    <t>CLAUDIA TAVERAS</t>
  </si>
  <si>
    <t>PAGO DE FIANZA DEL DOMUS GRANDE PARA PROMOCION EN FECHA 21/02/2025</t>
  </si>
  <si>
    <t>MARLENY JIMENEZ</t>
  </si>
  <si>
    <t>PENDIENTE PAGO DE FIANZA DE LAS BROMELIAS PARA ACTIVIDAD EL 12/03/2025</t>
  </si>
  <si>
    <t>JAHINDY C. OVALLES C.</t>
  </si>
  <si>
    <t>PENDIENTE PAGO DE FIANZA DE LOS PINOS PARA ACTIVIDAD EL 21/06/2025</t>
  </si>
  <si>
    <t>LENNI DELFINA LUCIANO</t>
  </si>
  <si>
    <t>PENDIENTE PAGO DE FIANZA PATIO ESPAÑOL PARA ACTIVIDAD EL 22/02/2025</t>
  </si>
  <si>
    <t>BOT-018</t>
  </si>
  <si>
    <t>PENDIENTE PAGO DE VIATICOA BAHORUCO ORIENTAL PROVINCIA BARAHONA DEL 04 AL 06 DE MARZO 2025 CON EL OBJETIVO DE CONSERVACION IN SITU DE ARBOLES EN PELIGRO DE EXTINCION EN BAHORUCO ORIENTAL-PROYECTO CON SUBVENCION DE BGCI</t>
  </si>
  <si>
    <t>CARMEN MARLEN PEGUERO BAEZ</t>
  </si>
  <si>
    <t xml:space="preserve">PENDIENTE PAGO CORRESPONDIENTE A LA LICENCIA PRE Y POST NATAL DE LA ENC. DEL DEPTO DE HORTICULTURA POR UN PERIODO DE 65 DIAS LABORABLE </t>
  </si>
  <si>
    <t>RH-042</t>
  </si>
  <si>
    <t>B1500002631</t>
  </si>
  <si>
    <t>INSTITUTO POSTAL DOMINICANO INPOSDOM</t>
  </si>
  <si>
    <t>PENDIENTE PAGO FACTURA POR EL ENVIO DE PAQUETES DE EJEMPLARES DE HERBARIO</t>
  </si>
  <si>
    <t>E450000001176</t>
  </si>
  <si>
    <t>PENDIENTE FACTURA CORRESPONDIENTE A LOS EMPLEADOS DE LA INSTITUCION DESDE 01/03/2025 HASTA 31/03/2025</t>
  </si>
  <si>
    <t>FLORENTINO CARVAJAL SUERO</t>
  </si>
  <si>
    <t>PENDIENTE PAGO DE FIANZA DEL DOMUS GRANDE PARA ENCUENTRO FAMILIAR EN FECHA 23/03/2025</t>
  </si>
  <si>
    <t>LUZ PEREZ</t>
  </si>
  <si>
    <t>PENDIENTE PAGO DE FIANZA DEL DOMUS PEQUEÑO PARA ACTIVIDAD EL 23/02/2025</t>
  </si>
  <si>
    <t>JOSE VICENTE ROSENDO</t>
  </si>
  <si>
    <t>PENDIENTE PAGO DE FIANZA PABELLON DE LOS HELECHOS PARA ACTIVIDAD EL 22/02/2025</t>
  </si>
  <si>
    <t>ALDISA BUSINESS WORLD, SRL</t>
  </si>
  <si>
    <t>PENDIENTE FACTURA POR ADQUISICION DE CONFECCION HILADOS Y TELAS PARA SER UTILIZADOS EN LA INSTITUCION</t>
  </si>
  <si>
    <t>B1500000322</t>
  </si>
  <si>
    <t>RH-041</t>
  </si>
  <si>
    <t>PENDIENTE PAGO CORRESPONDIENTE DE HORAS EXTRAS DEL PERSONAL QUE ESTUVO LABORANDO DURANTE EL DIA DE LA VIRGEN DE LA ALTAGRACIA, 21 DEL MES DE ENERO 2025</t>
  </si>
  <si>
    <t>ISR EMPLEADOS POR PAGAR</t>
  </si>
  <si>
    <t>CUENTAS POR PAGAR A PROVEEDORES AL 28 FEBRERO 2025</t>
  </si>
  <si>
    <t>LUIS JAVIER MATEO</t>
  </si>
  <si>
    <t>PENDIENTE PAGO DE FIANZA DEL AREA DE LOS PINOS PARA ACTIVIDAD EL 26/04/2025</t>
  </si>
  <si>
    <t>CROP HORINA</t>
  </si>
  <si>
    <t>PENDIENTE PAGO DE FIANZA PLANTAS MEDICINALES PARA ACTIVIDAD EL 22/03/2025</t>
  </si>
  <si>
    <t>DIANELA ALTAGRACIA FIGUEROA</t>
  </si>
  <si>
    <t>PENDNIENTE PAGO DE FIANZA DEL PABELLON DE LOS HELECHOS PARA CUMPLEAÑOS EN FECHA 27/02/2025</t>
  </si>
  <si>
    <t>E450000016705</t>
  </si>
  <si>
    <t>E450000016706</t>
  </si>
  <si>
    <t>E450000013569</t>
  </si>
  <si>
    <t>PENDIENTE FACTURA ENERGIA ELECTRICA PERIODO DE FACTURACION 17/01/2025-15/02/2025</t>
  </si>
  <si>
    <t xml:space="preserve">PENDIENTE FACTURA POR ADQUISICION DE 92 BOTELLONES AGUA CRYSTAL PURIFICADA 5 GLS PARA CONSUMO EN LA INSTITUCION </t>
  </si>
  <si>
    <t>B1500049828</t>
  </si>
  <si>
    <t>B1500000375</t>
  </si>
  <si>
    <t>B1500000376</t>
  </si>
  <si>
    <t>PENDIENTE PAGO FACTURA POR ADQUISICION DE SERVICIO RENTA BASICA, SERVICIOS DE IMPRESIÓN  A SER INSTALADA EN DIFERENTES DEPARTAMENTOS DEL 15 DE ENERO AL 17 DE FEBRERO 2025 PERIODO: ENERO 2025-FEBRERO 2/3</t>
  </si>
  <si>
    <t>TARJETAS DE CREDITO PENDIENTE DE PAGOS ACH CUENTA GENERAL EN EL MES DE FEBRERO 2025</t>
  </si>
  <si>
    <t>PENDIENTE PAGO FACTURA POR ADQUISICION DE SERVICIO RENTA BASICA, SERVICIOS DE IMPRESIÓN  A SER INSTALADA EN DIFERENTES DEPARTAMENTOS DEL 15 DE DICIEMBRE 2024 AL 17 DE ENERO 2025 PERIODO:DICIEMBRE 2024-ENERO 2025 1/3</t>
  </si>
  <si>
    <t>LESMI DELFINA LUCIANO</t>
  </si>
  <si>
    <t>PENDIENTE PAGO COMPLETIVO DE FIANZA ACTIVIDAD EN 1/2 PATIO ESPAÑOL PARA ACTIVIDAD EN 22/02/25</t>
  </si>
  <si>
    <t>JENNIFER CRISTINA VARGAS A.</t>
  </si>
  <si>
    <t>PENDIENTE PAGO DE FIANZA LAGUNA DEL PALMAR PARA BODA EL 28/02/2025</t>
  </si>
  <si>
    <t>PENDIENTE PAGO ALQUILER DE ESPACIO PARA CAFETERIA MES DE FEBRERO 2025</t>
  </si>
  <si>
    <t>PENDIENTE FACTURA POR SERVICIO DE TELEFONO, INTERNET Y FAX CORRESPONDIENTE AL MES DE FEBRERO 2025</t>
  </si>
  <si>
    <t>PENDIENTE PAGO FACTURA POR EL PLAN FLOTILLAS E INTERNET, CORRESPONDIENTE A LA CTA 754547734, MES DE FEBRERO 2025</t>
  </si>
  <si>
    <t>PENDIENTE FACTURA POR EL USO DE SERVICIOS DE LOS CELULARES ASIGNADO AL DIRECTOR Y SUB-DIRECTOR DE LA INSTITUCION CORRESPONDIENTE AL MES DE FEBRERO 2025</t>
  </si>
  <si>
    <t>E450000068458</t>
  </si>
  <si>
    <t>E450000069065</t>
  </si>
  <si>
    <t>E450000068680</t>
  </si>
  <si>
    <t>E450000069000</t>
  </si>
  <si>
    <t>E450000069103</t>
  </si>
  <si>
    <t>NO. DE PAGO</t>
  </si>
  <si>
    <t>NO. LIB                        NO. TRANSFERENCIA</t>
  </si>
  <si>
    <t>E450000003488</t>
  </si>
  <si>
    <t>E450000003489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</si>
</sst>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14" x14ac:knownFonts="1">
    <font>
      <sz val="11"/>
      <color theme="1"/>
      <name val="Calibri"/>
      <family val="2"/>
      <scheme val="minor"/>
    </font>
    <font>
      <sz val="11"/>
      <color theme="1"/>
      <name val="Calibri"/>
      <family val="2"/>
      <scheme val="minor"/>
    </font>
    <font>
      <sz val="11"/>
      <name val="Calibri"/>
      <family val="2"/>
      <scheme val="minor"/>
    </font>
    <font>
      <b/>
      <sz val="16"/>
      <name val="Bookman Old Style"/>
      <family val="1"/>
    </font>
    <font>
      <b/>
      <sz val="12"/>
      <name val="Bookman Old Style"/>
      <family val="1"/>
    </font>
    <font>
      <sz val="11"/>
      <name val="Bookman Old Style"/>
      <family val="1"/>
    </font>
    <font>
      <b/>
      <sz val="10"/>
      <name val="Bookman Old Style"/>
      <family val="1"/>
    </font>
    <font>
      <b/>
      <u/>
      <sz val="10"/>
      <name val="Bookman Old Style"/>
      <family val="1"/>
    </font>
    <font>
      <b/>
      <sz val="10"/>
      <color theme="1"/>
      <name val="Calibri"/>
      <family val="2"/>
      <scheme val="minor"/>
    </font>
    <font>
      <b/>
      <sz val="11"/>
      <name val="Bookman Old Style"/>
      <family val="1"/>
    </font>
    <font>
      <sz val="11"/>
      <color theme="1"/>
      <name val="Bookman Old Style"/>
      <family val="1"/>
    </font>
    <font>
      <b/>
      <sz val="11"/>
      <color theme="1"/>
      <name val="Bookman Old Style"/>
      <family val="1"/>
    </font>
    <font>
      <b/>
      <sz val="11"/>
      <color theme="1"/>
      <name val="Calibri"/>
      <family val="2"/>
      <scheme val="minor"/>
    </font>
    <font>
      <b/>
      <sz val="1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2" fillId="0" borderId="0" xfId="0" applyFont="1" applyFill="1" applyBorder="1" applyAlignment="1"/>
    <xf numFmtId="0" fontId="0" fillId="0" borderId="0" xfId="0" applyFill="1" applyBorder="1"/>
    <xf numFmtId="0" fontId="0" fillId="0" borderId="0" xfId="0" applyFill="1"/>
    <xf numFmtId="0" fontId="6" fillId="0" borderId="1" xfId="0" applyFont="1" applyFill="1" applyBorder="1" applyAlignment="1">
      <alignment horizontal="center"/>
    </xf>
    <xf numFmtId="0" fontId="6" fillId="0" borderId="1" xfId="0" applyFont="1" applyFill="1" applyBorder="1" applyAlignment="1">
      <alignment horizontal="center" wrapText="1"/>
    </xf>
    <xf numFmtId="164" fontId="6" fillId="0" borderId="1" xfId="0" applyNumberFormat="1" applyFont="1" applyFill="1" applyBorder="1" applyAlignment="1">
      <alignment horizontal="center" wrapText="1"/>
    </xf>
    <xf numFmtId="0" fontId="6" fillId="0" borderId="1" xfId="0" applyFont="1" applyFill="1" applyBorder="1" applyAlignment="1">
      <alignment horizontal="center" vertical="center" wrapText="1"/>
    </xf>
    <xf numFmtId="0" fontId="8" fillId="0" borderId="0" xfId="0" applyFont="1" applyFill="1"/>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64"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10" fillId="0" borderId="0" xfId="0" applyFont="1" applyFill="1"/>
    <xf numFmtId="0" fontId="5"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43" fontId="11" fillId="0" borderId="0" xfId="1" applyFont="1" applyFill="1"/>
    <xf numFmtId="4" fontId="10" fillId="0" borderId="0" xfId="0" applyNumberFormat="1" applyFont="1" applyFill="1"/>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2" fillId="0" borderId="5" xfId="0" applyFont="1" applyFill="1" applyBorder="1" applyAlignment="1">
      <alignment horizontal="left"/>
    </xf>
    <xf numFmtId="164" fontId="2" fillId="0" borderId="0" xfId="0" applyNumberFormat="1" applyFont="1" applyFill="1"/>
    <xf numFmtId="0" fontId="0" fillId="0" borderId="5" xfId="0" applyFill="1" applyBorder="1" applyAlignment="1">
      <alignment wrapText="1"/>
    </xf>
    <xf numFmtId="4" fontId="9" fillId="0" borderId="5" xfId="0" applyNumberFormat="1" applyFont="1" applyFill="1" applyBorder="1" applyAlignment="1">
      <alignment horizontal="center" vertical="center" wrapText="1"/>
    </xf>
    <xf numFmtId="4" fontId="5" fillId="0" borderId="0" xfId="0" applyNumberFormat="1" applyFont="1" applyFill="1" applyBorder="1" applyAlignment="1">
      <alignment horizontal="center" wrapText="1"/>
    </xf>
    <xf numFmtId="43" fontId="0" fillId="0" borderId="5" xfId="0" applyNumberFormat="1" applyFill="1" applyBorder="1" applyAlignment="1">
      <alignment wrapText="1"/>
    </xf>
    <xf numFmtId="4" fontId="5" fillId="0" borderId="5" xfId="0" applyNumberFormat="1" applyFont="1" applyFill="1" applyBorder="1" applyAlignment="1">
      <alignment horizontal="left" vertical="center" wrapText="1"/>
    </xf>
    <xf numFmtId="4" fontId="0" fillId="0" borderId="5" xfId="0" applyNumberFormat="1" applyFill="1" applyBorder="1" applyAlignment="1">
      <alignment wrapText="1"/>
    </xf>
    <xf numFmtId="0" fontId="5" fillId="0" borderId="0" xfId="0" applyFont="1" applyFill="1" applyBorder="1" applyAlignment="1">
      <alignment vertical="center" wrapText="1"/>
    </xf>
    <xf numFmtId="0" fontId="2" fillId="0" borderId="0" xfId="0" applyFont="1" applyFill="1" applyAlignment="1">
      <alignment horizontal="center"/>
    </xf>
    <xf numFmtId="0" fontId="2" fillId="0" borderId="0" xfId="0" applyFont="1" applyFill="1"/>
    <xf numFmtId="0" fontId="0" fillId="0" borderId="0" xfId="0" applyFill="1" applyAlignment="1">
      <alignment horizontal="center"/>
    </xf>
    <xf numFmtId="164" fontId="0" fillId="0" borderId="0" xfId="0" applyNumberFormat="1" applyFill="1"/>
    <xf numFmtId="4" fontId="2" fillId="0" borderId="0" xfId="0" applyNumberFormat="1" applyFont="1" applyFill="1"/>
    <xf numFmtId="43" fontId="2" fillId="0" borderId="0" xfId="0" applyNumberFormat="1" applyFont="1" applyFill="1"/>
    <xf numFmtId="49" fontId="2" fillId="0" borderId="0" xfId="1" applyNumberFormat="1" applyFont="1" applyFill="1" applyAlignment="1">
      <alignment horizontal="right"/>
    </xf>
    <xf numFmtId="43" fontId="2" fillId="0" borderId="0" xfId="1" applyFont="1" applyFill="1"/>
    <xf numFmtId="0" fontId="5" fillId="0" borderId="1" xfId="0" applyNumberFormat="1" applyFont="1" applyFill="1" applyBorder="1" applyAlignment="1">
      <alignment horizontal="center" vertical="center"/>
    </xf>
    <xf numFmtId="43" fontId="13" fillId="0" borderId="0" xfId="0" applyNumberFormat="1" applyFont="1" applyFill="1"/>
    <xf numFmtId="43" fontId="12" fillId="0" borderId="0" xfId="1" applyFont="1" applyFill="1"/>
    <xf numFmtId="4" fontId="9"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64" fontId="5"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43" fontId="13" fillId="0" borderId="0" xfId="1" applyFont="1" applyFill="1"/>
    <xf numFmtId="4" fontId="0" fillId="0" borderId="0" xfId="0" applyNumberFormat="1" applyFill="1" applyAlignment="1">
      <alignment horizontal="center" vertical="center" wrapText="1"/>
    </xf>
    <xf numFmtId="43" fontId="10" fillId="0" borderId="0" xfId="1" applyFont="1" applyFill="1" applyAlignment="1">
      <alignment horizontal="left" vertical="center" wrapText="1"/>
    </xf>
    <xf numFmtId="14" fontId="5" fillId="0" borderId="1"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Alignment="1">
      <alignment horizontal="center"/>
    </xf>
    <xf numFmtId="0" fontId="4" fillId="0" borderId="0" xfId="0" applyFont="1" applyFill="1" applyAlignment="1">
      <alignment horizontal="center"/>
    </xf>
  </cellXfs>
  <cellStyles count="2">
    <cellStyle name="Millares" xfId="1" builtinId="3"/>
    <cellStyle name="Normal" xfId="0" builtinId="0"/>
  </cellStyles>
  <dxfs count="0"/>
  <tableStyles count="0" defaultTableStyle="TableStyleMedium2" defaultPivotStyle="PivotStyleLight16"/>
  <colors>
    <mruColors>
      <color rgb="FFFF99FF"/>
      <color rgb="FFCC99FF"/>
      <color rgb="FF00FFFF"/>
      <color rgb="FFFFFF99"/>
      <color rgb="FF66FF99"/>
      <color rgb="FF9966FF"/>
      <color rgb="FFFF9966"/>
      <color rgb="FF00FF00"/>
      <color rgb="FF0099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489858</xdr:colOff>
      <xdr:row>0</xdr:row>
      <xdr:rowOff>0</xdr:rowOff>
    </xdr:from>
    <xdr:to>
      <xdr:col>5</xdr:col>
      <xdr:colOff>616858</xdr:colOff>
      <xdr:row>4</xdr:row>
      <xdr:rowOff>149679</xdr:rowOff>
    </xdr:to>
    <xdr:pic>
      <xdr:nvPicPr>
        <xdr:cNvPr id="2" name="1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3822" y="0"/>
          <a:ext cx="1800679" cy="91167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177"/>
  <sheetViews>
    <sheetView tabSelected="1" view="pageBreakPreview" zoomScale="60" zoomScaleNormal="40" workbookViewId="0">
      <selection activeCell="B141" sqref="B141"/>
    </sheetView>
  </sheetViews>
  <sheetFormatPr baseColWidth="10" defaultRowHeight="15" x14ac:dyDescent="0.25"/>
  <cols>
    <col min="1" max="1" width="33.85546875" style="34" customWidth="1"/>
    <col min="2" max="2" width="44.28515625" style="35" customWidth="1"/>
    <col min="3" max="3" width="25.42578125" style="36" customWidth="1"/>
    <col min="4" max="4" width="21" style="37" customWidth="1"/>
    <col min="5" max="5" width="25.140625" style="35" customWidth="1"/>
    <col min="6" max="8" width="20.5703125" style="35" customWidth="1"/>
    <col min="9" max="9" width="26.28515625" style="35" customWidth="1"/>
    <col min="10" max="10" width="23.42578125" style="35" customWidth="1"/>
    <col min="11" max="11" width="21" style="35" customWidth="1"/>
    <col min="12" max="12" width="20.140625" style="3" customWidth="1"/>
    <col min="13" max="13" width="20.28515625" style="3" customWidth="1"/>
    <col min="14" max="14" width="15.5703125" style="3" customWidth="1"/>
    <col min="15" max="15" width="23.140625" style="3" customWidth="1"/>
    <col min="16" max="16384" width="11.42578125" style="3"/>
  </cols>
  <sheetData>
    <row r="1" spans="1:30" x14ac:dyDescent="0.25">
      <c r="A1" s="1"/>
      <c r="B1" s="1"/>
      <c r="C1" s="1"/>
      <c r="D1" s="1"/>
      <c r="E1" s="1"/>
      <c r="F1" s="1"/>
      <c r="G1" s="1"/>
      <c r="H1" s="1"/>
      <c r="I1" s="1"/>
      <c r="J1" s="1"/>
      <c r="K1" s="1"/>
      <c r="L1" s="2"/>
      <c r="M1" s="2"/>
      <c r="N1" s="2"/>
      <c r="O1" s="2"/>
      <c r="P1" s="2"/>
      <c r="Q1" s="2"/>
      <c r="R1" s="2"/>
      <c r="S1" s="2"/>
      <c r="T1" s="2"/>
      <c r="U1" s="2"/>
      <c r="V1" s="2"/>
      <c r="W1" s="2"/>
      <c r="X1" s="2"/>
      <c r="Y1" s="2"/>
      <c r="Z1" s="2"/>
      <c r="AA1" s="2"/>
      <c r="AB1" s="2"/>
      <c r="AC1" s="2"/>
      <c r="AD1" s="2"/>
    </row>
    <row r="2" spans="1:30" x14ac:dyDescent="0.25">
      <c r="A2" s="1"/>
      <c r="B2" s="1"/>
      <c r="C2" s="1"/>
      <c r="D2" s="1"/>
      <c r="E2" s="1"/>
      <c r="F2" s="1"/>
      <c r="G2" s="1"/>
      <c r="H2" s="1"/>
      <c r="I2" s="1"/>
      <c r="J2" s="1"/>
      <c r="K2" s="1"/>
      <c r="L2" s="2"/>
      <c r="M2" s="2"/>
      <c r="N2" s="2"/>
      <c r="O2" s="2"/>
      <c r="P2" s="2"/>
      <c r="Q2" s="2"/>
      <c r="R2" s="2"/>
      <c r="S2" s="2"/>
      <c r="T2" s="2"/>
      <c r="U2" s="2"/>
      <c r="V2" s="2"/>
      <c r="W2" s="2"/>
      <c r="X2" s="2"/>
      <c r="Y2" s="2"/>
      <c r="Z2" s="2"/>
      <c r="AA2" s="2"/>
      <c r="AB2" s="2"/>
      <c r="AC2" s="2"/>
      <c r="AD2" s="2"/>
    </row>
    <row r="3" spans="1:30" x14ac:dyDescent="0.25">
      <c r="A3" s="1"/>
      <c r="B3" s="1"/>
      <c r="C3" s="1"/>
      <c r="D3" s="1"/>
      <c r="E3" s="1"/>
      <c r="F3" s="1"/>
      <c r="G3" s="1"/>
      <c r="H3" s="1"/>
      <c r="I3" s="1"/>
      <c r="J3" s="1"/>
      <c r="K3" s="1"/>
      <c r="L3" s="2"/>
      <c r="M3" s="2"/>
      <c r="N3" s="2"/>
      <c r="O3" s="2"/>
      <c r="P3" s="2"/>
      <c r="Q3" s="2"/>
      <c r="R3" s="2"/>
      <c r="S3" s="2"/>
      <c r="T3" s="2"/>
      <c r="U3" s="2"/>
      <c r="V3" s="2"/>
      <c r="W3" s="2"/>
      <c r="X3" s="2"/>
      <c r="Y3" s="2"/>
      <c r="Z3" s="2"/>
      <c r="AA3" s="2"/>
      <c r="AB3" s="2"/>
      <c r="AC3" s="2"/>
      <c r="AD3" s="2"/>
    </row>
    <row r="4" spans="1:30" x14ac:dyDescent="0.25">
      <c r="A4" s="1"/>
      <c r="B4" s="1"/>
      <c r="C4" s="1"/>
      <c r="D4" s="1"/>
      <c r="E4" s="1"/>
      <c r="F4" s="1"/>
      <c r="G4" s="1"/>
      <c r="H4" s="1"/>
      <c r="I4" s="1"/>
      <c r="J4" s="1"/>
      <c r="K4" s="1"/>
      <c r="L4" s="2"/>
      <c r="M4" s="2"/>
      <c r="N4" s="2"/>
      <c r="O4" s="2"/>
      <c r="P4" s="2"/>
      <c r="Q4" s="2"/>
      <c r="R4" s="2"/>
      <c r="S4" s="2"/>
      <c r="T4" s="2"/>
      <c r="U4" s="2"/>
      <c r="V4" s="2"/>
      <c r="W4" s="2"/>
      <c r="X4" s="2"/>
      <c r="Y4" s="2"/>
      <c r="Z4" s="2"/>
      <c r="AA4" s="2"/>
      <c r="AB4" s="2"/>
      <c r="AC4" s="2"/>
      <c r="AD4" s="2"/>
    </row>
    <row r="5" spans="1:30" x14ac:dyDescent="0.25">
      <c r="A5" s="1"/>
      <c r="B5" s="1"/>
      <c r="C5" s="1"/>
      <c r="D5" s="1"/>
      <c r="E5" s="1"/>
      <c r="F5" s="1"/>
      <c r="G5" s="1"/>
      <c r="H5" s="1"/>
      <c r="I5" s="1"/>
      <c r="J5" s="1"/>
      <c r="K5" s="1"/>
      <c r="L5" s="2"/>
      <c r="M5" s="2"/>
      <c r="N5" s="2"/>
      <c r="O5" s="2"/>
      <c r="P5" s="2"/>
      <c r="Q5" s="2"/>
      <c r="R5" s="2"/>
      <c r="S5" s="2"/>
      <c r="T5" s="2"/>
      <c r="U5" s="2"/>
      <c r="V5" s="2"/>
      <c r="W5" s="2"/>
      <c r="X5" s="2"/>
      <c r="Y5" s="2"/>
      <c r="Z5" s="2"/>
      <c r="AA5" s="2"/>
      <c r="AB5" s="2"/>
      <c r="AC5" s="2"/>
      <c r="AD5" s="2"/>
    </row>
    <row r="6" spans="1:30" ht="20.25" customHeight="1" x14ac:dyDescent="0.3">
      <c r="A6" s="56" t="s">
        <v>188</v>
      </c>
      <c r="B6" s="56"/>
      <c r="C6" s="56"/>
      <c r="D6" s="56"/>
      <c r="E6" s="56"/>
      <c r="F6" s="56"/>
      <c r="G6" s="56"/>
      <c r="H6" s="56"/>
      <c r="I6" s="56"/>
      <c r="J6" s="56"/>
      <c r="K6" s="56"/>
    </row>
    <row r="7" spans="1:30" ht="15.75" x14ac:dyDescent="0.25">
      <c r="A7" s="57" t="s">
        <v>0</v>
      </c>
      <c r="B7" s="57"/>
      <c r="C7" s="57"/>
      <c r="D7" s="57"/>
      <c r="E7" s="57"/>
      <c r="F7" s="57"/>
      <c r="G7" s="57"/>
      <c r="H7" s="57"/>
      <c r="I7" s="57"/>
      <c r="J7" s="57"/>
      <c r="K7" s="57"/>
    </row>
    <row r="8" spans="1:30" s="8" customFormat="1" ht="51" x14ac:dyDescent="0.2">
      <c r="A8" s="4" t="s">
        <v>32</v>
      </c>
      <c r="B8" s="4" t="s">
        <v>2</v>
      </c>
      <c r="C8" s="5" t="s">
        <v>3</v>
      </c>
      <c r="D8" s="6" t="s">
        <v>4</v>
      </c>
      <c r="E8" s="5" t="s">
        <v>5</v>
      </c>
      <c r="F8" s="7" t="s">
        <v>6</v>
      </c>
      <c r="G8" s="7" t="s">
        <v>219</v>
      </c>
      <c r="H8" s="7" t="s">
        <v>220</v>
      </c>
      <c r="I8" s="5" t="s">
        <v>7</v>
      </c>
      <c r="J8" s="4" t="s">
        <v>8</v>
      </c>
      <c r="K8" s="5" t="s">
        <v>9</v>
      </c>
    </row>
    <row r="9" spans="1:30" s="17" customFormat="1" ht="45" customHeight="1" x14ac:dyDescent="0.25">
      <c r="A9" s="9" t="s">
        <v>17</v>
      </c>
      <c r="B9" s="10" t="s">
        <v>18</v>
      </c>
      <c r="C9" s="9">
        <v>114</v>
      </c>
      <c r="D9" s="14">
        <v>45308</v>
      </c>
      <c r="E9" s="15">
        <v>9000</v>
      </c>
      <c r="F9" s="54">
        <v>45709</v>
      </c>
      <c r="G9" s="42">
        <v>40163660</v>
      </c>
      <c r="H9" s="42">
        <v>40163660</v>
      </c>
      <c r="I9" s="15">
        <v>9000</v>
      </c>
      <c r="J9" s="12">
        <f t="shared" ref="J9" si="0">+E9-I9</f>
        <v>0</v>
      </c>
      <c r="K9" s="15" t="s">
        <v>83</v>
      </c>
      <c r="L9" s="52"/>
    </row>
    <row r="10" spans="1:30" s="17" customFormat="1" ht="42" customHeight="1" x14ac:dyDescent="0.25">
      <c r="A10" s="9" t="s">
        <v>20</v>
      </c>
      <c r="B10" s="23" t="s">
        <v>21</v>
      </c>
      <c r="C10" s="9">
        <v>12904</v>
      </c>
      <c r="D10" s="11">
        <v>45412</v>
      </c>
      <c r="E10" s="15">
        <v>4000</v>
      </c>
      <c r="F10" s="54">
        <v>45692</v>
      </c>
      <c r="G10" s="42">
        <v>39212154</v>
      </c>
      <c r="H10" s="42">
        <v>39212154</v>
      </c>
      <c r="I10" s="15">
        <v>4000</v>
      </c>
      <c r="J10" s="12">
        <f t="shared" ref="J10" si="1">+E10-I10</f>
        <v>0</v>
      </c>
      <c r="K10" s="12" t="s">
        <v>83</v>
      </c>
      <c r="L10" s="52"/>
    </row>
    <row r="11" spans="1:30" s="17" customFormat="1" ht="75" customHeight="1" x14ac:dyDescent="0.25">
      <c r="A11" s="15" t="s">
        <v>19</v>
      </c>
      <c r="B11" s="23" t="s">
        <v>33</v>
      </c>
      <c r="C11" s="9">
        <v>4716</v>
      </c>
      <c r="D11" s="11">
        <v>45623</v>
      </c>
      <c r="E11" s="15">
        <v>3000</v>
      </c>
      <c r="F11" s="54">
        <v>45709</v>
      </c>
      <c r="G11" s="42">
        <v>40026441</v>
      </c>
      <c r="H11" s="42">
        <v>40026441</v>
      </c>
      <c r="I11" s="15">
        <v>3000</v>
      </c>
      <c r="J11" s="12">
        <f t="shared" ref="J11:J12" si="2">+E11-I11</f>
        <v>0</v>
      </c>
      <c r="K11" s="12" t="s">
        <v>83</v>
      </c>
      <c r="L11" s="52"/>
    </row>
    <row r="12" spans="1:30" s="17" customFormat="1" ht="75" customHeight="1" x14ac:dyDescent="0.25">
      <c r="A12" s="15" t="s">
        <v>34</v>
      </c>
      <c r="B12" s="23" t="s">
        <v>35</v>
      </c>
      <c r="C12" s="9">
        <v>4749</v>
      </c>
      <c r="D12" s="11">
        <v>45624</v>
      </c>
      <c r="E12" s="15">
        <v>6000</v>
      </c>
      <c r="F12" s="54">
        <v>45692</v>
      </c>
      <c r="G12" s="42">
        <v>39616974</v>
      </c>
      <c r="H12" s="42">
        <v>39616974</v>
      </c>
      <c r="I12" s="15">
        <v>6000</v>
      </c>
      <c r="J12" s="12">
        <f t="shared" si="2"/>
        <v>0</v>
      </c>
      <c r="K12" s="12" t="s">
        <v>83</v>
      </c>
      <c r="L12" s="52"/>
    </row>
    <row r="13" spans="1:30" s="17" customFormat="1" ht="60" x14ac:dyDescent="0.25">
      <c r="A13" s="9" t="s">
        <v>36</v>
      </c>
      <c r="B13" s="23" t="s">
        <v>37</v>
      </c>
      <c r="C13" s="9">
        <v>4926</v>
      </c>
      <c r="D13" s="11">
        <v>45637</v>
      </c>
      <c r="E13" s="15">
        <v>9000</v>
      </c>
      <c r="F13" s="54">
        <v>45699</v>
      </c>
      <c r="G13" s="42">
        <v>39787888</v>
      </c>
      <c r="H13" s="42">
        <v>39787888</v>
      </c>
      <c r="I13" s="15">
        <v>9000</v>
      </c>
      <c r="J13" s="12">
        <f t="shared" ref="J13:J14" si="3">+E13-I13</f>
        <v>0</v>
      </c>
      <c r="K13" s="12" t="s">
        <v>83</v>
      </c>
    </row>
    <row r="14" spans="1:30" s="17" customFormat="1" ht="45" x14ac:dyDescent="0.25">
      <c r="A14" s="9" t="s">
        <v>40</v>
      </c>
      <c r="B14" s="23" t="s">
        <v>41</v>
      </c>
      <c r="C14" s="9">
        <v>5073</v>
      </c>
      <c r="D14" s="11">
        <v>45646</v>
      </c>
      <c r="E14" s="15">
        <v>2000</v>
      </c>
      <c r="F14" s="54">
        <v>45692</v>
      </c>
      <c r="G14" s="42">
        <v>39458179</v>
      </c>
      <c r="H14" s="42">
        <v>39458179</v>
      </c>
      <c r="I14" s="15">
        <v>2000</v>
      </c>
      <c r="J14" s="12">
        <f t="shared" si="3"/>
        <v>0</v>
      </c>
      <c r="K14" s="12" t="s">
        <v>83</v>
      </c>
    </row>
    <row r="15" spans="1:30" s="17" customFormat="1" ht="45" x14ac:dyDescent="0.25">
      <c r="A15" s="9" t="s">
        <v>38</v>
      </c>
      <c r="B15" s="23" t="s">
        <v>39</v>
      </c>
      <c r="C15" s="9">
        <v>5114</v>
      </c>
      <c r="D15" s="11">
        <v>45649</v>
      </c>
      <c r="E15" s="15">
        <v>2000</v>
      </c>
      <c r="F15" s="54">
        <v>45698</v>
      </c>
      <c r="G15" s="42">
        <v>39724123</v>
      </c>
      <c r="H15" s="42">
        <v>39724123</v>
      </c>
      <c r="I15" s="15">
        <v>2000</v>
      </c>
      <c r="J15" s="12">
        <f t="shared" ref="J15:J17" si="4">+E15-I15</f>
        <v>0</v>
      </c>
      <c r="K15" s="12" t="s">
        <v>83</v>
      </c>
    </row>
    <row r="16" spans="1:30" s="17" customFormat="1" ht="60" x14ac:dyDescent="0.25">
      <c r="A16" s="9" t="s">
        <v>94</v>
      </c>
      <c r="B16" s="24" t="s">
        <v>95</v>
      </c>
      <c r="C16" s="9" t="s">
        <v>221</v>
      </c>
      <c r="D16" s="11">
        <v>45657</v>
      </c>
      <c r="E16" s="15">
        <v>634861.89</v>
      </c>
      <c r="F16" s="54">
        <v>45327</v>
      </c>
      <c r="G16" s="42">
        <v>47</v>
      </c>
      <c r="H16" s="42">
        <v>9</v>
      </c>
      <c r="I16" s="15">
        <v>634861.89</v>
      </c>
      <c r="J16" s="12">
        <f t="shared" si="4"/>
        <v>0</v>
      </c>
      <c r="K16" s="12" t="s">
        <v>83</v>
      </c>
    </row>
    <row r="17" spans="1:12" s="17" customFormat="1" ht="60" x14ac:dyDescent="0.25">
      <c r="A17" s="9" t="s">
        <v>94</v>
      </c>
      <c r="B17" s="24" t="s">
        <v>95</v>
      </c>
      <c r="C17" s="9" t="s">
        <v>222</v>
      </c>
      <c r="D17" s="11">
        <v>45657</v>
      </c>
      <c r="E17" s="15">
        <v>13514.54</v>
      </c>
      <c r="F17" s="54">
        <v>45327</v>
      </c>
      <c r="G17" s="42">
        <v>47</v>
      </c>
      <c r="H17" s="42">
        <v>9</v>
      </c>
      <c r="I17" s="15">
        <v>13514.54</v>
      </c>
      <c r="J17" s="12">
        <f t="shared" si="4"/>
        <v>0</v>
      </c>
      <c r="K17" s="12" t="s">
        <v>83</v>
      </c>
    </row>
    <row r="18" spans="1:12" s="17" customFormat="1" ht="75" x14ac:dyDescent="0.25">
      <c r="A18" s="9" t="s">
        <v>53</v>
      </c>
      <c r="B18" s="24" t="s">
        <v>148</v>
      </c>
      <c r="C18" s="9" t="s">
        <v>54</v>
      </c>
      <c r="D18" s="11">
        <v>45658</v>
      </c>
      <c r="E18" s="15">
        <v>6420</v>
      </c>
      <c r="F18" s="54">
        <v>45708</v>
      </c>
      <c r="G18" s="42">
        <v>116</v>
      </c>
      <c r="H18" s="42">
        <v>32</v>
      </c>
      <c r="I18" s="15">
        <v>6420</v>
      </c>
      <c r="J18" s="12">
        <f t="shared" ref="J18:J22" si="5">+E18-I18</f>
        <v>0</v>
      </c>
      <c r="K18" s="12" t="s">
        <v>83</v>
      </c>
    </row>
    <row r="19" spans="1:12" s="17" customFormat="1" ht="75" x14ac:dyDescent="0.25">
      <c r="A19" s="9" t="s">
        <v>53</v>
      </c>
      <c r="B19" s="24" t="s">
        <v>148</v>
      </c>
      <c r="C19" s="9" t="s">
        <v>55</v>
      </c>
      <c r="D19" s="11">
        <v>45658</v>
      </c>
      <c r="E19" s="15">
        <v>2144</v>
      </c>
      <c r="F19" s="54">
        <v>45708</v>
      </c>
      <c r="G19" s="42">
        <v>116</v>
      </c>
      <c r="H19" s="42">
        <v>32</v>
      </c>
      <c r="I19" s="15">
        <v>2144</v>
      </c>
      <c r="J19" s="12">
        <f t="shared" si="5"/>
        <v>0</v>
      </c>
      <c r="K19" s="12" t="s">
        <v>83</v>
      </c>
    </row>
    <row r="20" spans="1:12" s="17" customFormat="1" ht="75" x14ac:dyDescent="0.25">
      <c r="A20" s="9" t="s">
        <v>53</v>
      </c>
      <c r="B20" s="24" t="s">
        <v>148</v>
      </c>
      <c r="C20" s="9" t="s">
        <v>56</v>
      </c>
      <c r="D20" s="11">
        <v>45658</v>
      </c>
      <c r="E20" s="15">
        <v>6420</v>
      </c>
      <c r="F20" s="54">
        <v>45708</v>
      </c>
      <c r="G20" s="42">
        <v>116</v>
      </c>
      <c r="H20" s="42">
        <v>32</v>
      </c>
      <c r="I20" s="15">
        <v>6420</v>
      </c>
      <c r="J20" s="12">
        <f t="shared" si="5"/>
        <v>0</v>
      </c>
      <c r="K20" s="12" t="s">
        <v>83</v>
      </c>
    </row>
    <row r="21" spans="1:12" s="17" customFormat="1" ht="45" x14ac:dyDescent="0.25">
      <c r="A21" s="9" t="s">
        <v>58</v>
      </c>
      <c r="B21" s="20" t="s">
        <v>59</v>
      </c>
      <c r="C21" s="9" t="s">
        <v>57</v>
      </c>
      <c r="D21" s="11">
        <v>45659</v>
      </c>
      <c r="E21" s="15">
        <v>4086</v>
      </c>
      <c r="F21" s="54">
        <v>45693</v>
      </c>
      <c r="G21" s="42">
        <v>49</v>
      </c>
      <c r="H21" s="42">
        <v>10</v>
      </c>
      <c r="I21" s="15">
        <v>4086</v>
      </c>
      <c r="J21" s="12">
        <f t="shared" si="5"/>
        <v>0</v>
      </c>
      <c r="K21" s="12" t="s">
        <v>83</v>
      </c>
    </row>
    <row r="22" spans="1:12" s="17" customFormat="1" ht="75" x14ac:dyDescent="0.25">
      <c r="A22" s="15" t="s">
        <v>61</v>
      </c>
      <c r="B22" s="23" t="s">
        <v>62</v>
      </c>
      <c r="C22" s="9" t="s">
        <v>60</v>
      </c>
      <c r="D22" s="11">
        <v>45662</v>
      </c>
      <c r="E22" s="15">
        <v>2761.79</v>
      </c>
      <c r="F22" s="54">
        <v>45693</v>
      </c>
      <c r="G22" s="42">
        <v>48</v>
      </c>
      <c r="H22" s="42">
        <v>11</v>
      </c>
      <c r="I22" s="15">
        <v>2761.79</v>
      </c>
      <c r="J22" s="12">
        <f t="shared" si="5"/>
        <v>0</v>
      </c>
      <c r="K22" s="12" t="s">
        <v>83</v>
      </c>
    </row>
    <row r="23" spans="1:12" s="17" customFormat="1" ht="60" x14ac:dyDescent="0.25">
      <c r="A23" s="9" t="s">
        <v>98</v>
      </c>
      <c r="B23" s="23" t="s">
        <v>99</v>
      </c>
      <c r="C23" s="9" t="s">
        <v>100</v>
      </c>
      <c r="D23" s="11">
        <v>45667</v>
      </c>
      <c r="E23" s="15">
        <v>1591.2</v>
      </c>
      <c r="F23" s="54">
        <v>45709</v>
      </c>
      <c r="G23" s="42">
        <v>123</v>
      </c>
      <c r="H23" s="42">
        <v>60</v>
      </c>
      <c r="I23" s="15">
        <v>1591.2</v>
      </c>
      <c r="J23" s="12">
        <f t="shared" ref="J23:J32" si="6">+E23-I23</f>
        <v>0</v>
      </c>
      <c r="K23" s="12" t="s">
        <v>83</v>
      </c>
    </row>
    <row r="24" spans="1:12" s="17" customFormat="1" ht="45" x14ac:dyDescent="0.25">
      <c r="A24" s="9" t="s">
        <v>43</v>
      </c>
      <c r="B24" s="24" t="s">
        <v>44</v>
      </c>
      <c r="C24" s="9">
        <v>5406</v>
      </c>
      <c r="D24" s="11">
        <v>45667</v>
      </c>
      <c r="E24" s="15">
        <v>6000</v>
      </c>
      <c r="F24" s="54">
        <v>45692</v>
      </c>
      <c r="G24" s="42">
        <v>39458266</v>
      </c>
      <c r="H24" s="42">
        <v>39458266</v>
      </c>
      <c r="I24" s="15">
        <v>6000</v>
      </c>
      <c r="J24" s="12">
        <f t="shared" si="6"/>
        <v>0</v>
      </c>
      <c r="K24" s="12" t="s">
        <v>83</v>
      </c>
    </row>
    <row r="25" spans="1:12" s="17" customFormat="1" ht="45" x14ac:dyDescent="0.25">
      <c r="A25" s="9" t="s">
        <v>43</v>
      </c>
      <c r="B25" s="24" t="s">
        <v>44</v>
      </c>
      <c r="C25" s="9">
        <v>5410</v>
      </c>
      <c r="D25" s="11">
        <v>45667</v>
      </c>
      <c r="E25" s="15">
        <v>4000</v>
      </c>
      <c r="F25" s="54">
        <v>45709</v>
      </c>
      <c r="G25" s="42">
        <v>40026126</v>
      </c>
      <c r="H25" s="42">
        <v>40026126</v>
      </c>
      <c r="I25" s="15">
        <v>4000</v>
      </c>
      <c r="J25" s="12">
        <f t="shared" si="6"/>
        <v>0</v>
      </c>
      <c r="K25" s="12" t="s">
        <v>83</v>
      </c>
    </row>
    <row r="26" spans="1:12" s="17" customFormat="1" ht="75" x14ac:dyDescent="0.25">
      <c r="A26" s="9" t="s">
        <v>79</v>
      </c>
      <c r="B26" s="24" t="s">
        <v>80</v>
      </c>
      <c r="C26" s="9" t="s">
        <v>78</v>
      </c>
      <c r="D26" s="11">
        <v>45671</v>
      </c>
      <c r="E26" s="15">
        <v>3000</v>
      </c>
      <c r="F26" s="54">
        <v>45708</v>
      </c>
      <c r="G26" s="42">
        <v>110</v>
      </c>
      <c r="H26" s="42">
        <v>71</v>
      </c>
      <c r="I26" s="15">
        <v>3000</v>
      </c>
      <c r="J26" s="12">
        <f t="shared" si="6"/>
        <v>0</v>
      </c>
      <c r="K26" s="12" t="s">
        <v>83</v>
      </c>
    </row>
    <row r="27" spans="1:12" s="17" customFormat="1" ht="45" x14ac:dyDescent="0.25">
      <c r="A27" s="9" t="s">
        <v>45</v>
      </c>
      <c r="B27" s="24" t="s">
        <v>46</v>
      </c>
      <c r="C27" s="9">
        <v>5467</v>
      </c>
      <c r="D27" s="11">
        <v>45671</v>
      </c>
      <c r="E27" s="15">
        <v>2000</v>
      </c>
      <c r="F27" s="54">
        <v>45698</v>
      </c>
      <c r="G27" s="42">
        <v>39723562</v>
      </c>
      <c r="H27" s="42">
        <v>39723562</v>
      </c>
      <c r="I27" s="15">
        <v>2000</v>
      </c>
      <c r="J27" s="12">
        <f t="shared" si="6"/>
        <v>0</v>
      </c>
      <c r="K27" s="12" t="s">
        <v>83</v>
      </c>
      <c r="L27" s="53"/>
    </row>
    <row r="28" spans="1:12" s="17" customFormat="1" ht="45" x14ac:dyDescent="0.25">
      <c r="A28" s="9" t="s">
        <v>47</v>
      </c>
      <c r="B28" s="24" t="s">
        <v>48</v>
      </c>
      <c r="C28" s="9">
        <v>5469</v>
      </c>
      <c r="D28" s="11">
        <v>45672</v>
      </c>
      <c r="E28" s="15">
        <v>3000</v>
      </c>
      <c r="F28" s="54">
        <v>45694</v>
      </c>
      <c r="G28" s="42">
        <v>39784643</v>
      </c>
      <c r="H28" s="42">
        <v>39784643</v>
      </c>
      <c r="I28" s="15">
        <v>3000</v>
      </c>
      <c r="J28" s="12">
        <f t="shared" si="6"/>
        <v>0</v>
      </c>
      <c r="K28" s="12" t="s">
        <v>83</v>
      </c>
      <c r="L28" s="53"/>
    </row>
    <row r="29" spans="1:12" s="17" customFormat="1" ht="75" x14ac:dyDescent="0.25">
      <c r="A29" s="9" t="s">
        <v>61</v>
      </c>
      <c r="B29" s="24" t="s">
        <v>81</v>
      </c>
      <c r="C29" s="9" t="s">
        <v>82</v>
      </c>
      <c r="D29" s="11">
        <v>45672</v>
      </c>
      <c r="E29" s="15">
        <v>17946.77</v>
      </c>
      <c r="F29" s="54">
        <v>45693</v>
      </c>
      <c r="G29" s="42">
        <v>50</v>
      </c>
      <c r="H29" s="42">
        <v>12</v>
      </c>
      <c r="I29" s="15">
        <v>17946.77</v>
      </c>
      <c r="J29" s="12">
        <f t="shared" si="6"/>
        <v>0</v>
      </c>
      <c r="K29" s="12" t="s">
        <v>83</v>
      </c>
    </row>
    <row r="30" spans="1:12" s="17" customFormat="1" ht="75" x14ac:dyDescent="0.25">
      <c r="A30" s="9" t="s">
        <v>117</v>
      </c>
      <c r="B30" s="24" t="s">
        <v>116</v>
      </c>
      <c r="C30" s="9" t="s">
        <v>115</v>
      </c>
      <c r="D30" s="11">
        <v>45672</v>
      </c>
      <c r="E30" s="15">
        <v>9336</v>
      </c>
      <c r="F30" s="54">
        <v>45695</v>
      </c>
      <c r="G30" s="42">
        <v>67</v>
      </c>
      <c r="H30" s="42">
        <v>27</v>
      </c>
      <c r="I30" s="15">
        <v>9336</v>
      </c>
      <c r="J30" s="12">
        <f t="shared" si="6"/>
        <v>0</v>
      </c>
      <c r="K30" s="12" t="s">
        <v>83</v>
      </c>
    </row>
    <row r="31" spans="1:12" s="17" customFormat="1" ht="45" x14ac:dyDescent="0.25">
      <c r="A31" s="9" t="s">
        <v>49</v>
      </c>
      <c r="B31" s="24" t="s">
        <v>50</v>
      </c>
      <c r="C31" s="9">
        <v>5508</v>
      </c>
      <c r="D31" s="11">
        <v>45673</v>
      </c>
      <c r="E31" s="15">
        <v>3000</v>
      </c>
      <c r="F31" s="54">
        <v>45699</v>
      </c>
      <c r="G31" s="42">
        <v>39788600</v>
      </c>
      <c r="H31" s="42">
        <v>39788600</v>
      </c>
      <c r="I31" s="15">
        <v>3000</v>
      </c>
      <c r="J31" s="12">
        <f t="shared" si="6"/>
        <v>0</v>
      </c>
      <c r="K31" s="12" t="s">
        <v>83</v>
      </c>
    </row>
    <row r="32" spans="1:12" s="17" customFormat="1" ht="60" x14ac:dyDescent="0.25">
      <c r="A32" s="9" t="s">
        <v>98</v>
      </c>
      <c r="B32" s="23" t="s">
        <v>99</v>
      </c>
      <c r="C32" s="9" t="s">
        <v>102</v>
      </c>
      <c r="D32" s="11">
        <v>45674</v>
      </c>
      <c r="E32" s="15">
        <v>6297.22</v>
      </c>
      <c r="F32" s="54">
        <v>45709</v>
      </c>
      <c r="G32" s="42">
        <v>123</v>
      </c>
      <c r="H32" s="42">
        <v>60</v>
      </c>
      <c r="I32" s="15">
        <v>6297.22</v>
      </c>
      <c r="J32" s="12">
        <f t="shared" si="6"/>
        <v>0</v>
      </c>
      <c r="K32" s="12" t="s">
        <v>83</v>
      </c>
    </row>
    <row r="33" spans="1:11" s="17" customFormat="1" ht="45" x14ac:dyDescent="0.25">
      <c r="A33" s="9" t="s">
        <v>51</v>
      </c>
      <c r="B33" s="24" t="s">
        <v>52</v>
      </c>
      <c r="C33" s="9">
        <v>5592</v>
      </c>
      <c r="D33" s="11">
        <v>45679</v>
      </c>
      <c r="E33" s="15">
        <v>3000</v>
      </c>
      <c r="F33" s="54">
        <v>45692</v>
      </c>
      <c r="G33" s="42">
        <v>39723944</v>
      </c>
      <c r="H33" s="42">
        <v>39723944</v>
      </c>
      <c r="I33" s="15">
        <v>3000</v>
      </c>
      <c r="J33" s="12">
        <f t="shared" ref="J33:J47" si="7">+E33-I33</f>
        <v>0</v>
      </c>
      <c r="K33" s="12" t="s">
        <v>83</v>
      </c>
    </row>
    <row r="34" spans="1:11" s="17" customFormat="1" ht="75" x14ac:dyDescent="0.25">
      <c r="A34" s="9" t="s">
        <v>91</v>
      </c>
      <c r="B34" s="24" t="s">
        <v>92</v>
      </c>
      <c r="C34" s="9" t="s">
        <v>93</v>
      </c>
      <c r="D34" s="11">
        <v>45679</v>
      </c>
      <c r="E34" s="15">
        <v>150249.99</v>
      </c>
      <c r="F34" s="54">
        <v>45708</v>
      </c>
      <c r="G34" s="42">
        <v>118</v>
      </c>
      <c r="H34" s="42">
        <v>66</v>
      </c>
      <c r="I34" s="15">
        <v>150249.99</v>
      </c>
      <c r="J34" s="12">
        <f t="shared" si="7"/>
        <v>0</v>
      </c>
      <c r="K34" s="12" t="s">
        <v>83</v>
      </c>
    </row>
    <row r="35" spans="1:11" s="17" customFormat="1" ht="45" x14ac:dyDescent="0.25">
      <c r="A35" s="9" t="s">
        <v>84</v>
      </c>
      <c r="B35" s="24" t="s">
        <v>85</v>
      </c>
      <c r="C35" s="9">
        <v>5616</v>
      </c>
      <c r="D35" s="11">
        <v>45680</v>
      </c>
      <c r="E35" s="15">
        <v>3000</v>
      </c>
      <c r="F35" s="54">
        <v>45698</v>
      </c>
      <c r="G35" s="42">
        <v>39723212</v>
      </c>
      <c r="H35" s="42">
        <v>39723212</v>
      </c>
      <c r="I35" s="15">
        <v>3000</v>
      </c>
      <c r="J35" s="12">
        <f t="shared" si="7"/>
        <v>0</v>
      </c>
      <c r="K35" s="12" t="s">
        <v>83</v>
      </c>
    </row>
    <row r="36" spans="1:11" s="17" customFormat="1" ht="45" x14ac:dyDescent="0.25">
      <c r="A36" s="9" t="s">
        <v>86</v>
      </c>
      <c r="B36" s="24" t="s">
        <v>87</v>
      </c>
      <c r="C36" s="9">
        <v>5638</v>
      </c>
      <c r="D36" s="11">
        <v>45681</v>
      </c>
      <c r="E36" s="15">
        <v>3000</v>
      </c>
      <c r="F36" s="54">
        <v>45706</v>
      </c>
      <c r="G36" s="42">
        <v>39948596</v>
      </c>
      <c r="H36" s="42">
        <v>39948596</v>
      </c>
      <c r="I36" s="15">
        <v>3000</v>
      </c>
      <c r="J36" s="12">
        <f t="shared" si="7"/>
        <v>0</v>
      </c>
      <c r="K36" s="12" t="s">
        <v>83</v>
      </c>
    </row>
    <row r="37" spans="1:11" s="17" customFormat="1" ht="60" x14ac:dyDescent="0.25">
      <c r="A37" s="9" t="s">
        <v>98</v>
      </c>
      <c r="B37" s="23" t="s">
        <v>99</v>
      </c>
      <c r="C37" s="9" t="s">
        <v>101</v>
      </c>
      <c r="D37" s="11">
        <v>45681</v>
      </c>
      <c r="E37" s="15">
        <v>5834.4</v>
      </c>
      <c r="F37" s="54">
        <v>45709</v>
      </c>
      <c r="G37" s="42">
        <v>123</v>
      </c>
      <c r="H37" s="42">
        <v>60</v>
      </c>
      <c r="I37" s="15">
        <v>5834.4</v>
      </c>
      <c r="J37" s="12">
        <f t="shared" si="7"/>
        <v>0</v>
      </c>
      <c r="K37" s="12" t="s">
        <v>83</v>
      </c>
    </row>
    <row r="38" spans="1:11" s="17" customFormat="1" ht="60" x14ac:dyDescent="0.25">
      <c r="A38" s="15" t="s">
        <v>88</v>
      </c>
      <c r="B38" s="24" t="s">
        <v>114</v>
      </c>
      <c r="C38" s="9" t="s">
        <v>111</v>
      </c>
      <c r="D38" s="11">
        <v>45684</v>
      </c>
      <c r="E38" s="15">
        <v>66916.97</v>
      </c>
      <c r="F38" s="54">
        <v>45714</v>
      </c>
      <c r="G38" s="42">
        <v>140</v>
      </c>
      <c r="H38" s="42">
        <v>80</v>
      </c>
      <c r="I38" s="15">
        <v>66916.97</v>
      </c>
      <c r="J38" s="12">
        <f t="shared" si="7"/>
        <v>0</v>
      </c>
      <c r="K38" s="12" t="s">
        <v>83</v>
      </c>
    </row>
    <row r="39" spans="1:11" s="17" customFormat="1" ht="60" x14ac:dyDescent="0.25">
      <c r="A39" s="15" t="s">
        <v>88</v>
      </c>
      <c r="B39" s="24" t="s">
        <v>114</v>
      </c>
      <c r="C39" s="9" t="s">
        <v>112</v>
      </c>
      <c r="D39" s="11">
        <v>45684</v>
      </c>
      <c r="E39" s="15">
        <v>1821.3</v>
      </c>
      <c r="F39" s="54">
        <v>45714</v>
      </c>
      <c r="G39" s="42">
        <v>140</v>
      </c>
      <c r="H39" s="42">
        <v>80</v>
      </c>
      <c r="I39" s="15">
        <v>1821.3</v>
      </c>
      <c r="J39" s="12">
        <f t="shared" si="7"/>
        <v>0</v>
      </c>
      <c r="K39" s="12" t="s">
        <v>83</v>
      </c>
    </row>
    <row r="40" spans="1:11" s="17" customFormat="1" ht="60" x14ac:dyDescent="0.25">
      <c r="A40" s="15" t="s">
        <v>88</v>
      </c>
      <c r="B40" s="24" t="s">
        <v>114</v>
      </c>
      <c r="C40" s="9" t="s">
        <v>113</v>
      </c>
      <c r="D40" s="11">
        <v>45684</v>
      </c>
      <c r="E40" s="15">
        <v>1390.08</v>
      </c>
      <c r="F40" s="54">
        <v>45714</v>
      </c>
      <c r="G40" s="42">
        <v>140</v>
      </c>
      <c r="H40" s="42">
        <v>80</v>
      </c>
      <c r="I40" s="15">
        <v>1390.08</v>
      </c>
      <c r="J40" s="12">
        <f t="shared" si="7"/>
        <v>0</v>
      </c>
      <c r="K40" s="12" t="s">
        <v>83</v>
      </c>
    </row>
    <row r="41" spans="1:11" s="17" customFormat="1" ht="60" x14ac:dyDescent="0.25">
      <c r="A41" s="15" t="s">
        <v>88</v>
      </c>
      <c r="B41" s="24" t="s">
        <v>110</v>
      </c>
      <c r="C41" s="9" t="s">
        <v>109</v>
      </c>
      <c r="D41" s="11">
        <v>45684</v>
      </c>
      <c r="E41" s="15">
        <v>45887.87</v>
      </c>
      <c r="F41" s="54">
        <v>45714</v>
      </c>
      <c r="G41" s="42">
        <v>139</v>
      </c>
      <c r="H41" s="42">
        <v>78</v>
      </c>
      <c r="I41" s="15">
        <v>45887.87</v>
      </c>
      <c r="J41" s="12">
        <f t="shared" si="7"/>
        <v>0</v>
      </c>
      <c r="K41" s="12" t="s">
        <v>83</v>
      </c>
    </row>
    <row r="42" spans="1:11" s="17" customFormat="1" ht="90" x14ac:dyDescent="0.25">
      <c r="A42" s="15" t="s">
        <v>88</v>
      </c>
      <c r="B42" s="24" t="s">
        <v>90</v>
      </c>
      <c r="C42" s="9" t="s">
        <v>89</v>
      </c>
      <c r="D42" s="11">
        <v>45684</v>
      </c>
      <c r="E42" s="15">
        <v>10097.86</v>
      </c>
      <c r="F42" s="54">
        <v>45708</v>
      </c>
      <c r="G42" s="42">
        <v>117</v>
      </c>
      <c r="H42" s="42">
        <v>31</v>
      </c>
      <c r="I42" s="15">
        <v>10097.86</v>
      </c>
      <c r="J42" s="12">
        <f t="shared" si="7"/>
        <v>0</v>
      </c>
      <c r="K42" s="12" t="s">
        <v>83</v>
      </c>
    </row>
    <row r="43" spans="1:11" s="17" customFormat="1" ht="45" x14ac:dyDescent="0.25">
      <c r="A43" s="9" t="s">
        <v>104</v>
      </c>
      <c r="B43" s="24" t="s">
        <v>105</v>
      </c>
      <c r="C43" s="9">
        <v>5719</v>
      </c>
      <c r="D43" s="11">
        <v>45686</v>
      </c>
      <c r="E43" s="15">
        <v>3000</v>
      </c>
      <c r="F43" s="54">
        <v>45709</v>
      </c>
      <c r="G43" s="42">
        <v>40136874</v>
      </c>
      <c r="H43" s="42">
        <v>40136874</v>
      </c>
      <c r="I43" s="15">
        <v>3000</v>
      </c>
      <c r="J43" s="12">
        <f t="shared" si="7"/>
        <v>0</v>
      </c>
      <c r="K43" s="12" t="s">
        <v>83</v>
      </c>
    </row>
    <row r="44" spans="1:11" s="17" customFormat="1" ht="60" x14ac:dyDescent="0.25">
      <c r="A44" s="9" t="s">
        <v>106</v>
      </c>
      <c r="B44" s="24" t="s">
        <v>107</v>
      </c>
      <c r="C44" s="9">
        <v>5722</v>
      </c>
      <c r="D44" s="11">
        <v>45686</v>
      </c>
      <c r="E44" s="15">
        <v>21000</v>
      </c>
      <c r="F44" s="54">
        <v>45705</v>
      </c>
      <c r="G44" s="42">
        <v>39948134</v>
      </c>
      <c r="H44" s="42">
        <v>39948134</v>
      </c>
      <c r="I44" s="15">
        <v>21000</v>
      </c>
      <c r="J44" s="12">
        <f t="shared" si="7"/>
        <v>0</v>
      </c>
      <c r="K44" s="12" t="s">
        <v>83</v>
      </c>
    </row>
    <row r="45" spans="1:11" s="17" customFormat="1" ht="45" x14ac:dyDescent="0.25">
      <c r="A45" s="9" t="s">
        <v>11</v>
      </c>
      <c r="B45" s="24" t="s">
        <v>108</v>
      </c>
      <c r="C45" s="9" t="s">
        <v>12</v>
      </c>
      <c r="D45" s="11">
        <v>45688</v>
      </c>
      <c r="E45" s="15">
        <v>10690.87</v>
      </c>
      <c r="F45" s="54"/>
      <c r="G45" s="42"/>
      <c r="H45" s="42"/>
      <c r="I45" s="15">
        <v>10690.87</v>
      </c>
      <c r="J45" s="12">
        <f t="shared" si="7"/>
        <v>0</v>
      </c>
      <c r="K45" s="12" t="s">
        <v>83</v>
      </c>
    </row>
    <row r="46" spans="1:11" s="17" customFormat="1" ht="60" x14ac:dyDescent="0.25">
      <c r="A46" s="9" t="s">
        <v>94</v>
      </c>
      <c r="B46" s="24" t="s">
        <v>95</v>
      </c>
      <c r="C46" s="9" t="s">
        <v>96</v>
      </c>
      <c r="D46" s="11">
        <v>45688</v>
      </c>
      <c r="E46" s="15">
        <v>695119.89</v>
      </c>
      <c r="F46" s="54">
        <v>45709</v>
      </c>
      <c r="G46" s="42">
        <v>122</v>
      </c>
      <c r="H46" s="42">
        <v>58</v>
      </c>
      <c r="I46" s="15">
        <v>695119.89</v>
      </c>
      <c r="J46" s="12">
        <f t="shared" si="7"/>
        <v>0</v>
      </c>
      <c r="K46" s="12" t="s">
        <v>83</v>
      </c>
    </row>
    <row r="47" spans="1:11" s="17" customFormat="1" ht="60" x14ac:dyDescent="0.25">
      <c r="A47" s="9" t="s">
        <v>94</v>
      </c>
      <c r="B47" s="24" t="s">
        <v>95</v>
      </c>
      <c r="C47" s="9" t="s">
        <v>97</v>
      </c>
      <c r="D47" s="11">
        <v>45688</v>
      </c>
      <c r="E47" s="15">
        <v>15333.24</v>
      </c>
      <c r="F47" s="54">
        <v>45709</v>
      </c>
      <c r="G47" s="42">
        <v>122</v>
      </c>
      <c r="H47" s="42">
        <v>58</v>
      </c>
      <c r="I47" s="15">
        <v>15333.24</v>
      </c>
      <c r="J47" s="12">
        <f t="shared" si="7"/>
        <v>0</v>
      </c>
      <c r="K47" s="12" t="s">
        <v>83</v>
      </c>
    </row>
    <row r="48" spans="1:11" s="17" customFormat="1" ht="75" x14ac:dyDescent="0.25">
      <c r="A48" s="9" t="s">
        <v>42</v>
      </c>
      <c r="B48" s="24" t="s">
        <v>116</v>
      </c>
      <c r="C48" s="9" t="s">
        <v>119</v>
      </c>
      <c r="D48" s="11">
        <v>45689</v>
      </c>
      <c r="E48" s="15">
        <v>22095.68</v>
      </c>
      <c r="F48" s="54">
        <v>45709</v>
      </c>
      <c r="G48" s="42">
        <v>124</v>
      </c>
      <c r="H48" s="42">
        <v>56</v>
      </c>
      <c r="I48" s="15">
        <v>22095.68</v>
      </c>
      <c r="J48" s="12">
        <f t="shared" ref="J48:J88" si="8">+E48-I48</f>
        <v>0</v>
      </c>
      <c r="K48" s="12" t="s">
        <v>83</v>
      </c>
    </row>
    <row r="49" spans="1:11" s="17" customFormat="1" ht="75" x14ac:dyDescent="0.25">
      <c r="A49" s="9" t="s">
        <v>53</v>
      </c>
      <c r="B49" s="24" t="s">
        <v>149</v>
      </c>
      <c r="C49" s="9" t="s">
        <v>150</v>
      </c>
      <c r="D49" s="11">
        <v>45689</v>
      </c>
      <c r="E49" s="15">
        <v>6420</v>
      </c>
      <c r="F49" s="54" t="s">
        <v>10</v>
      </c>
      <c r="G49" s="42"/>
      <c r="H49" s="42"/>
      <c r="I49" s="16"/>
      <c r="J49" s="12">
        <f t="shared" si="8"/>
        <v>6420</v>
      </c>
      <c r="K49" s="12" t="s">
        <v>16</v>
      </c>
    </row>
    <row r="50" spans="1:11" s="17" customFormat="1" ht="75" x14ac:dyDescent="0.25">
      <c r="A50" s="9" t="s">
        <v>53</v>
      </c>
      <c r="B50" s="24" t="s">
        <v>149</v>
      </c>
      <c r="C50" s="9" t="s">
        <v>151</v>
      </c>
      <c r="D50" s="11">
        <v>45689</v>
      </c>
      <c r="E50" s="15">
        <v>6420</v>
      </c>
      <c r="F50" s="54" t="s">
        <v>10</v>
      </c>
      <c r="G50" s="42"/>
      <c r="H50" s="42"/>
      <c r="I50" s="16"/>
      <c r="J50" s="12">
        <f t="shared" si="8"/>
        <v>6420</v>
      </c>
      <c r="K50" s="12" t="s">
        <v>16</v>
      </c>
    </row>
    <row r="51" spans="1:11" s="17" customFormat="1" ht="75" x14ac:dyDescent="0.25">
      <c r="A51" s="9" t="s">
        <v>53</v>
      </c>
      <c r="B51" s="24" t="s">
        <v>149</v>
      </c>
      <c r="C51" s="9" t="s">
        <v>152</v>
      </c>
      <c r="D51" s="11">
        <v>45689</v>
      </c>
      <c r="E51" s="15">
        <v>2144</v>
      </c>
      <c r="F51" s="54" t="s">
        <v>10</v>
      </c>
      <c r="G51" s="42"/>
      <c r="H51" s="42"/>
      <c r="I51" s="16"/>
      <c r="J51" s="12">
        <f t="shared" si="8"/>
        <v>2144</v>
      </c>
      <c r="K51" s="12" t="s">
        <v>16</v>
      </c>
    </row>
    <row r="52" spans="1:11" s="17" customFormat="1" ht="60" x14ac:dyDescent="0.25">
      <c r="A52" s="9" t="s">
        <v>58</v>
      </c>
      <c r="B52" s="20" t="s">
        <v>120</v>
      </c>
      <c r="C52" s="9" t="s">
        <v>121</v>
      </c>
      <c r="D52" s="11">
        <v>45691</v>
      </c>
      <c r="E52" s="15">
        <v>4086</v>
      </c>
      <c r="F52" s="54">
        <v>45709</v>
      </c>
      <c r="G52" s="42">
        <v>121</v>
      </c>
      <c r="H52" s="42">
        <v>57</v>
      </c>
      <c r="I52" s="15">
        <v>4086</v>
      </c>
      <c r="J52" s="12">
        <f t="shared" si="8"/>
        <v>0</v>
      </c>
      <c r="K52" s="12" t="s">
        <v>83</v>
      </c>
    </row>
    <row r="53" spans="1:11" s="17" customFormat="1" ht="45" x14ac:dyDescent="0.25">
      <c r="A53" s="9" t="s">
        <v>123</v>
      </c>
      <c r="B53" s="24" t="s">
        <v>124</v>
      </c>
      <c r="C53" s="9" t="s">
        <v>122</v>
      </c>
      <c r="D53" s="11">
        <v>45691</v>
      </c>
      <c r="E53" s="15">
        <v>20524.8</v>
      </c>
      <c r="F53" s="54">
        <v>45708</v>
      </c>
      <c r="G53" s="42">
        <v>115</v>
      </c>
      <c r="H53" s="42">
        <v>88</v>
      </c>
      <c r="I53" s="15">
        <v>20524.8</v>
      </c>
      <c r="J53" s="12">
        <f t="shared" si="8"/>
        <v>0</v>
      </c>
      <c r="K53" s="12" t="s">
        <v>83</v>
      </c>
    </row>
    <row r="54" spans="1:11" s="17" customFormat="1" ht="45" x14ac:dyDescent="0.25">
      <c r="A54" s="9" t="s">
        <v>13</v>
      </c>
      <c r="B54" s="10" t="s">
        <v>63</v>
      </c>
      <c r="C54" s="9" t="s">
        <v>122</v>
      </c>
      <c r="D54" s="11">
        <v>45691</v>
      </c>
      <c r="E54" s="15">
        <v>1562</v>
      </c>
      <c r="F54" s="54">
        <v>45708</v>
      </c>
      <c r="G54" s="42">
        <v>115</v>
      </c>
      <c r="H54" s="42">
        <v>88</v>
      </c>
      <c r="I54" s="15">
        <v>1562</v>
      </c>
      <c r="J54" s="12">
        <f t="shared" si="8"/>
        <v>0</v>
      </c>
      <c r="K54" s="12" t="s">
        <v>83</v>
      </c>
    </row>
    <row r="55" spans="1:11" s="17" customFormat="1" ht="45" x14ac:dyDescent="0.25">
      <c r="A55" s="9" t="s">
        <v>13</v>
      </c>
      <c r="B55" s="10" t="s">
        <v>64</v>
      </c>
      <c r="C55" s="9" t="s">
        <v>122</v>
      </c>
      <c r="D55" s="11">
        <v>45691</v>
      </c>
      <c r="E55" s="15">
        <v>1559.8</v>
      </c>
      <c r="F55" s="54">
        <v>45708</v>
      </c>
      <c r="G55" s="42">
        <v>115</v>
      </c>
      <c r="H55" s="42">
        <v>88</v>
      </c>
      <c r="I55" s="15">
        <v>1559.8</v>
      </c>
      <c r="J55" s="12">
        <f t="shared" si="8"/>
        <v>0</v>
      </c>
      <c r="K55" s="12" t="s">
        <v>83</v>
      </c>
    </row>
    <row r="56" spans="1:11" s="17" customFormat="1" ht="45" x14ac:dyDescent="0.25">
      <c r="A56" s="9" t="s">
        <v>13</v>
      </c>
      <c r="B56" s="20" t="s">
        <v>65</v>
      </c>
      <c r="C56" s="9" t="s">
        <v>122</v>
      </c>
      <c r="D56" s="11">
        <v>45691</v>
      </c>
      <c r="E56" s="15">
        <v>264</v>
      </c>
      <c r="F56" s="54">
        <v>45708</v>
      </c>
      <c r="G56" s="42">
        <v>115</v>
      </c>
      <c r="H56" s="42">
        <v>88</v>
      </c>
      <c r="I56" s="15">
        <v>264</v>
      </c>
      <c r="J56" s="12">
        <f t="shared" si="8"/>
        <v>0</v>
      </c>
      <c r="K56" s="12" t="s">
        <v>83</v>
      </c>
    </row>
    <row r="57" spans="1:11" s="17" customFormat="1" ht="45" x14ac:dyDescent="0.25">
      <c r="A57" s="9" t="s">
        <v>66</v>
      </c>
      <c r="B57" s="10" t="s">
        <v>67</v>
      </c>
      <c r="C57" s="9" t="s">
        <v>122</v>
      </c>
      <c r="D57" s="11">
        <v>45691</v>
      </c>
      <c r="E57" s="15">
        <v>631.4</v>
      </c>
      <c r="F57" s="54">
        <v>45708</v>
      </c>
      <c r="G57" s="42">
        <v>115</v>
      </c>
      <c r="H57" s="42">
        <v>88</v>
      </c>
      <c r="I57" s="15">
        <v>631.4</v>
      </c>
      <c r="J57" s="12">
        <f t="shared" si="8"/>
        <v>0</v>
      </c>
      <c r="K57" s="12" t="s">
        <v>83</v>
      </c>
    </row>
    <row r="58" spans="1:11" s="17" customFormat="1" ht="45" x14ac:dyDescent="0.25">
      <c r="A58" s="9" t="s">
        <v>72</v>
      </c>
      <c r="B58" s="10" t="s">
        <v>69</v>
      </c>
      <c r="C58" s="9" t="s">
        <v>122</v>
      </c>
      <c r="D58" s="11">
        <v>45691</v>
      </c>
      <c r="E58" s="15">
        <v>668.8</v>
      </c>
      <c r="F58" s="54">
        <v>45708</v>
      </c>
      <c r="G58" s="42">
        <v>115</v>
      </c>
      <c r="H58" s="42">
        <v>88</v>
      </c>
      <c r="I58" s="15">
        <v>668.8</v>
      </c>
      <c r="J58" s="12">
        <f t="shared" si="8"/>
        <v>0</v>
      </c>
      <c r="K58" s="12" t="s">
        <v>83</v>
      </c>
    </row>
    <row r="59" spans="1:11" s="17" customFormat="1" ht="53.25" customHeight="1" x14ac:dyDescent="0.25">
      <c r="A59" s="19" t="s">
        <v>13</v>
      </c>
      <c r="B59" s="18" t="s">
        <v>125</v>
      </c>
      <c r="C59" s="9" t="s">
        <v>122</v>
      </c>
      <c r="D59" s="11">
        <v>45691</v>
      </c>
      <c r="E59" s="15">
        <f>25+50</f>
        <v>75</v>
      </c>
      <c r="F59" s="54">
        <v>45708</v>
      </c>
      <c r="G59" s="42">
        <v>115</v>
      </c>
      <c r="H59" s="42">
        <v>88</v>
      </c>
      <c r="I59" s="15">
        <f>25+50</f>
        <v>75</v>
      </c>
      <c r="J59" s="12">
        <f t="shared" si="8"/>
        <v>0</v>
      </c>
      <c r="K59" s="12" t="s">
        <v>83</v>
      </c>
    </row>
    <row r="60" spans="1:11" s="17" customFormat="1" ht="45" x14ac:dyDescent="0.25">
      <c r="A60" s="9" t="s">
        <v>13</v>
      </c>
      <c r="B60" s="24" t="s">
        <v>22</v>
      </c>
      <c r="C60" s="9" t="s">
        <v>122</v>
      </c>
      <c r="D60" s="11">
        <v>45691</v>
      </c>
      <c r="E60" s="15">
        <v>100</v>
      </c>
      <c r="F60" s="54">
        <v>45708</v>
      </c>
      <c r="G60" s="42">
        <v>115</v>
      </c>
      <c r="H60" s="42">
        <v>88</v>
      </c>
      <c r="I60" s="15">
        <v>100</v>
      </c>
      <c r="J60" s="12">
        <f t="shared" si="8"/>
        <v>0</v>
      </c>
      <c r="K60" s="12" t="s">
        <v>83</v>
      </c>
    </row>
    <row r="61" spans="1:11" s="17" customFormat="1" ht="90" x14ac:dyDescent="0.25">
      <c r="A61" s="9" t="s">
        <v>13</v>
      </c>
      <c r="B61" s="24" t="s">
        <v>131</v>
      </c>
      <c r="C61" s="9" t="s">
        <v>132</v>
      </c>
      <c r="D61" s="11">
        <v>45691</v>
      </c>
      <c r="E61" s="15">
        <v>157172.99</v>
      </c>
      <c r="F61" s="54">
        <v>45708</v>
      </c>
      <c r="G61" s="42">
        <v>109</v>
      </c>
      <c r="H61" s="42">
        <v>69</v>
      </c>
      <c r="I61" s="15">
        <v>157172.99</v>
      </c>
      <c r="J61" s="12">
        <f t="shared" si="8"/>
        <v>0</v>
      </c>
      <c r="K61" s="12" t="s">
        <v>83</v>
      </c>
    </row>
    <row r="62" spans="1:11" s="17" customFormat="1" ht="45" x14ac:dyDescent="0.25">
      <c r="A62" s="9" t="s">
        <v>13</v>
      </c>
      <c r="B62" s="24" t="s">
        <v>63</v>
      </c>
      <c r="C62" s="9" t="s">
        <v>132</v>
      </c>
      <c r="D62" s="11">
        <v>45691</v>
      </c>
      <c r="E62" s="15">
        <v>13916</v>
      </c>
      <c r="F62" s="54">
        <v>45708</v>
      </c>
      <c r="G62" s="42">
        <v>109</v>
      </c>
      <c r="H62" s="42">
        <v>69</v>
      </c>
      <c r="I62" s="15">
        <v>13916</v>
      </c>
      <c r="J62" s="12">
        <f t="shared" si="8"/>
        <v>0</v>
      </c>
      <c r="K62" s="12" t="s">
        <v>83</v>
      </c>
    </row>
    <row r="63" spans="1:11" s="17" customFormat="1" ht="45" x14ac:dyDescent="0.25">
      <c r="A63" s="9" t="s">
        <v>13</v>
      </c>
      <c r="B63" s="24" t="s">
        <v>64</v>
      </c>
      <c r="C63" s="9" t="s">
        <v>132</v>
      </c>
      <c r="D63" s="11">
        <v>45691</v>
      </c>
      <c r="E63" s="15">
        <v>13896.4</v>
      </c>
      <c r="F63" s="54">
        <v>45708</v>
      </c>
      <c r="G63" s="42">
        <v>109</v>
      </c>
      <c r="H63" s="42">
        <v>69</v>
      </c>
      <c r="I63" s="15">
        <v>13896.4</v>
      </c>
      <c r="J63" s="12">
        <f t="shared" si="8"/>
        <v>0</v>
      </c>
      <c r="K63" s="12" t="s">
        <v>83</v>
      </c>
    </row>
    <row r="64" spans="1:11" s="17" customFormat="1" ht="45" x14ac:dyDescent="0.25">
      <c r="A64" s="9" t="s">
        <v>13</v>
      </c>
      <c r="B64" s="20" t="s">
        <v>65</v>
      </c>
      <c r="C64" s="9" t="s">
        <v>132</v>
      </c>
      <c r="D64" s="11">
        <v>45691</v>
      </c>
      <c r="E64" s="15">
        <v>2352</v>
      </c>
      <c r="F64" s="54">
        <v>45708</v>
      </c>
      <c r="G64" s="42">
        <v>109</v>
      </c>
      <c r="H64" s="42">
        <v>69</v>
      </c>
      <c r="I64" s="15">
        <v>2352</v>
      </c>
      <c r="J64" s="12">
        <f t="shared" si="8"/>
        <v>0</v>
      </c>
      <c r="K64" s="12" t="s">
        <v>83</v>
      </c>
    </row>
    <row r="65" spans="1:11" s="17" customFormat="1" ht="45" x14ac:dyDescent="0.25">
      <c r="A65" s="9" t="s">
        <v>66</v>
      </c>
      <c r="B65" s="24" t="s">
        <v>67</v>
      </c>
      <c r="C65" s="9" t="s">
        <v>132</v>
      </c>
      <c r="D65" s="11">
        <v>45691</v>
      </c>
      <c r="E65" s="15">
        <v>5625.2</v>
      </c>
      <c r="F65" s="54">
        <v>45708</v>
      </c>
      <c r="G65" s="42">
        <v>109</v>
      </c>
      <c r="H65" s="42">
        <v>69</v>
      </c>
      <c r="I65" s="15">
        <v>5625.2</v>
      </c>
      <c r="J65" s="12">
        <f t="shared" si="8"/>
        <v>0</v>
      </c>
      <c r="K65" s="12" t="s">
        <v>83</v>
      </c>
    </row>
    <row r="66" spans="1:11" s="17" customFormat="1" ht="45" x14ac:dyDescent="0.25">
      <c r="A66" s="9" t="s">
        <v>68</v>
      </c>
      <c r="B66" s="24" t="s">
        <v>69</v>
      </c>
      <c r="C66" s="9" t="s">
        <v>132</v>
      </c>
      <c r="D66" s="11">
        <v>45691</v>
      </c>
      <c r="E66" s="15">
        <v>5958.4</v>
      </c>
      <c r="F66" s="54">
        <v>45708</v>
      </c>
      <c r="G66" s="42">
        <v>109</v>
      </c>
      <c r="H66" s="42">
        <v>69</v>
      </c>
      <c r="I66" s="15">
        <v>5958.4</v>
      </c>
      <c r="J66" s="12">
        <f t="shared" si="8"/>
        <v>0</v>
      </c>
      <c r="K66" s="12" t="s">
        <v>83</v>
      </c>
    </row>
    <row r="67" spans="1:11" s="17" customFormat="1" ht="30" x14ac:dyDescent="0.25">
      <c r="A67" s="9" t="s">
        <v>70</v>
      </c>
      <c r="B67" s="24" t="s">
        <v>71</v>
      </c>
      <c r="C67" s="9" t="s">
        <v>132</v>
      </c>
      <c r="D67" s="11">
        <v>45691</v>
      </c>
      <c r="E67" s="15">
        <v>27243.41</v>
      </c>
      <c r="F67" s="54">
        <v>45708</v>
      </c>
      <c r="G67" s="42">
        <v>109</v>
      </c>
      <c r="H67" s="42">
        <v>69</v>
      </c>
      <c r="I67" s="15">
        <v>27243.41</v>
      </c>
      <c r="J67" s="12">
        <f t="shared" si="8"/>
        <v>0</v>
      </c>
      <c r="K67" s="12" t="s">
        <v>83</v>
      </c>
    </row>
    <row r="68" spans="1:11" s="17" customFormat="1" ht="51.75" customHeight="1" x14ac:dyDescent="0.25">
      <c r="A68" s="9" t="s">
        <v>13</v>
      </c>
      <c r="B68" s="24" t="s">
        <v>127</v>
      </c>
      <c r="C68" s="9" t="s">
        <v>126</v>
      </c>
      <c r="D68" s="11">
        <v>45692</v>
      </c>
      <c r="E68" s="15">
        <v>52000</v>
      </c>
      <c r="F68" s="54">
        <v>45708</v>
      </c>
      <c r="G68" s="42">
        <v>111</v>
      </c>
      <c r="H68" s="42">
        <v>84</v>
      </c>
      <c r="I68" s="15">
        <v>52000</v>
      </c>
      <c r="J68" s="12">
        <f t="shared" si="8"/>
        <v>0</v>
      </c>
      <c r="K68" s="12" t="s">
        <v>83</v>
      </c>
    </row>
    <row r="69" spans="1:11" s="17" customFormat="1" ht="90" x14ac:dyDescent="0.25">
      <c r="A69" s="9" t="s">
        <v>79</v>
      </c>
      <c r="B69" s="24" t="s">
        <v>155</v>
      </c>
      <c r="C69" s="9" t="s">
        <v>135</v>
      </c>
      <c r="D69" s="11">
        <v>45692</v>
      </c>
      <c r="E69" s="15">
        <v>3000</v>
      </c>
      <c r="F69" s="54">
        <v>45708</v>
      </c>
      <c r="G69" s="42">
        <v>112</v>
      </c>
      <c r="H69" s="42">
        <v>96</v>
      </c>
      <c r="I69" s="15">
        <v>3000</v>
      </c>
      <c r="J69" s="12">
        <f t="shared" si="8"/>
        <v>0</v>
      </c>
      <c r="K69" s="12" t="s">
        <v>83</v>
      </c>
    </row>
    <row r="70" spans="1:11" s="17" customFormat="1" ht="60" x14ac:dyDescent="0.25">
      <c r="A70" s="9" t="s">
        <v>13</v>
      </c>
      <c r="B70" s="24" t="s">
        <v>137</v>
      </c>
      <c r="C70" s="9" t="s">
        <v>136</v>
      </c>
      <c r="D70" s="11">
        <v>45693</v>
      </c>
      <c r="E70" s="15">
        <v>907188.67</v>
      </c>
      <c r="F70" s="54">
        <v>45708</v>
      </c>
      <c r="G70" s="42">
        <v>114</v>
      </c>
      <c r="H70" s="42">
        <v>73</v>
      </c>
      <c r="I70" s="15">
        <v>907188.67</v>
      </c>
      <c r="J70" s="12">
        <f t="shared" si="8"/>
        <v>0</v>
      </c>
      <c r="K70" s="12" t="s">
        <v>83</v>
      </c>
    </row>
    <row r="71" spans="1:11" s="17" customFormat="1" ht="45" x14ac:dyDescent="0.25">
      <c r="A71" s="9" t="s">
        <v>13</v>
      </c>
      <c r="B71" s="24" t="s">
        <v>63</v>
      </c>
      <c r="C71" s="9" t="s">
        <v>136</v>
      </c>
      <c r="D71" s="11">
        <v>45693</v>
      </c>
      <c r="E71" s="15">
        <v>78526</v>
      </c>
      <c r="F71" s="54">
        <v>45708</v>
      </c>
      <c r="G71" s="42">
        <v>114</v>
      </c>
      <c r="H71" s="42">
        <v>73</v>
      </c>
      <c r="I71" s="15">
        <v>78526</v>
      </c>
      <c r="J71" s="12">
        <f t="shared" si="8"/>
        <v>0</v>
      </c>
      <c r="K71" s="12" t="s">
        <v>83</v>
      </c>
    </row>
    <row r="72" spans="1:11" s="17" customFormat="1" ht="45" x14ac:dyDescent="0.25">
      <c r="A72" s="9" t="s">
        <v>13</v>
      </c>
      <c r="B72" s="24" t="s">
        <v>64</v>
      </c>
      <c r="C72" s="9" t="s">
        <v>136</v>
      </c>
      <c r="D72" s="11">
        <v>45693</v>
      </c>
      <c r="E72" s="15">
        <v>78415.399999999994</v>
      </c>
      <c r="F72" s="54">
        <v>45708</v>
      </c>
      <c r="G72" s="42">
        <v>114</v>
      </c>
      <c r="H72" s="42">
        <v>73</v>
      </c>
      <c r="I72" s="15">
        <v>78415.399999999994</v>
      </c>
      <c r="J72" s="12">
        <f t="shared" si="8"/>
        <v>0</v>
      </c>
      <c r="K72" s="12" t="s">
        <v>83</v>
      </c>
    </row>
    <row r="73" spans="1:11" s="17" customFormat="1" ht="45" x14ac:dyDescent="0.25">
      <c r="A73" s="9" t="s">
        <v>13</v>
      </c>
      <c r="B73" s="20" t="s">
        <v>77</v>
      </c>
      <c r="C73" s="9" t="s">
        <v>136</v>
      </c>
      <c r="D73" s="11">
        <v>45693</v>
      </c>
      <c r="E73" s="15">
        <v>12727.68</v>
      </c>
      <c r="F73" s="54">
        <v>45708</v>
      </c>
      <c r="G73" s="42">
        <v>114</v>
      </c>
      <c r="H73" s="42">
        <v>73</v>
      </c>
      <c r="I73" s="15">
        <v>12727.68</v>
      </c>
      <c r="J73" s="12">
        <f t="shared" si="8"/>
        <v>0</v>
      </c>
      <c r="K73" s="12" t="s">
        <v>83</v>
      </c>
    </row>
    <row r="74" spans="1:11" s="17" customFormat="1" ht="45" x14ac:dyDescent="0.25">
      <c r="A74" s="9" t="s">
        <v>66</v>
      </c>
      <c r="B74" s="24" t="s">
        <v>67</v>
      </c>
      <c r="C74" s="9" t="s">
        <v>136</v>
      </c>
      <c r="D74" s="11">
        <v>45693</v>
      </c>
      <c r="E74" s="15">
        <v>31742.2</v>
      </c>
      <c r="F74" s="54">
        <v>45708</v>
      </c>
      <c r="G74" s="42">
        <v>114</v>
      </c>
      <c r="H74" s="42">
        <v>73</v>
      </c>
      <c r="I74" s="15">
        <v>31742.2</v>
      </c>
      <c r="J74" s="12">
        <f t="shared" si="8"/>
        <v>0</v>
      </c>
      <c r="K74" s="12" t="s">
        <v>83</v>
      </c>
    </row>
    <row r="75" spans="1:11" s="17" customFormat="1" ht="45" x14ac:dyDescent="0.25">
      <c r="A75" s="9" t="s">
        <v>72</v>
      </c>
      <c r="B75" s="24" t="s">
        <v>69</v>
      </c>
      <c r="C75" s="9" t="s">
        <v>136</v>
      </c>
      <c r="D75" s="11">
        <v>45693</v>
      </c>
      <c r="E75" s="15">
        <v>33622.400000000001</v>
      </c>
      <c r="F75" s="54">
        <v>45708</v>
      </c>
      <c r="G75" s="42">
        <v>114</v>
      </c>
      <c r="H75" s="42">
        <v>73</v>
      </c>
      <c r="I75" s="15">
        <v>33622.400000000001</v>
      </c>
      <c r="J75" s="12">
        <f t="shared" si="8"/>
        <v>0</v>
      </c>
      <c r="K75" s="12" t="s">
        <v>83</v>
      </c>
    </row>
    <row r="76" spans="1:11" s="17" customFormat="1" ht="30" x14ac:dyDescent="0.25">
      <c r="A76" s="9" t="s">
        <v>72</v>
      </c>
      <c r="B76" s="24" t="s">
        <v>75</v>
      </c>
      <c r="C76" s="9" t="s">
        <v>136</v>
      </c>
      <c r="D76" s="11">
        <v>45693</v>
      </c>
      <c r="E76" s="15">
        <v>10292.76</v>
      </c>
      <c r="F76" s="54">
        <v>45708</v>
      </c>
      <c r="G76" s="42">
        <v>114</v>
      </c>
      <c r="H76" s="42">
        <v>73</v>
      </c>
      <c r="I76" s="15">
        <v>10292.76</v>
      </c>
      <c r="J76" s="12">
        <f t="shared" si="8"/>
        <v>0</v>
      </c>
      <c r="K76" s="12" t="s">
        <v>83</v>
      </c>
    </row>
    <row r="77" spans="1:11" s="17" customFormat="1" ht="30" x14ac:dyDescent="0.25">
      <c r="A77" s="9" t="s">
        <v>70</v>
      </c>
      <c r="B77" s="24" t="s">
        <v>71</v>
      </c>
      <c r="C77" s="9" t="s">
        <v>136</v>
      </c>
      <c r="D77" s="11">
        <v>45693</v>
      </c>
      <c r="E77" s="15">
        <v>56188.67</v>
      </c>
      <c r="F77" s="54">
        <v>45708</v>
      </c>
      <c r="G77" s="42">
        <v>114</v>
      </c>
      <c r="H77" s="42">
        <v>73</v>
      </c>
      <c r="I77" s="15">
        <v>56188.67</v>
      </c>
      <c r="J77" s="12">
        <f t="shared" si="8"/>
        <v>0</v>
      </c>
      <c r="K77" s="12" t="s">
        <v>83</v>
      </c>
    </row>
    <row r="78" spans="1:11" s="17" customFormat="1" ht="60" x14ac:dyDescent="0.25">
      <c r="A78" s="9" t="s">
        <v>13</v>
      </c>
      <c r="B78" s="18" t="s">
        <v>76</v>
      </c>
      <c r="C78" s="9" t="s">
        <v>136</v>
      </c>
      <c r="D78" s="11">
        <v>45693</v>
      </c>
      <c r="E78" s="15">
        <f>525+350</f>
        <v>875</v>
      </c>
      <c r="F78" s="54">
        <v>45708</v>
      </c>
      <c r="G78" s="42">
        <v>114</v>
      </c>
      <c r="H78" s="42">
        <v>73</v>
      </c>
      <c r="I78" s="15">
        <f>525+350</f>
        <v>875</v>
      </c>
      <c r="J78" s="12">
        <f t="shared" si="8"/>
        <v>0</v>
      </c>
      <c r="K78" s="12" t="s">
        <v>83</v>
      </c>
    </row>
    <row r="79" spans="1:11" s="17" customFormat="1" ht="45" x14ac:dyDescent="0.25">
      <c r="A79" s="9" t="s">
        <v>13</v>
      </c>
      <c r="B79" s="24" t="s">
        <v>22</v>
      </c>
      <c r="C79" s="9" t="s">
        <v>136</v>
      </c>
      <c r="D79" s="11">
        <v>45693</v>
      </c>
      <c r="E79" s="15">
        <v>2100</v>
      </c>
      <c r="F79" s="54">
        <v>45708</v>
      </c>
      <c r="G79" s="42">
        <v>114</v>
      </c>
      <c r="H79" s="42">
        <v>73</v>
      </c>
      <c r="I79" s="15">
        <v>2100</v>
      </c>
      <c r="J79" s="12">
        <f t="shared" si="8"/>
        <v>0</v>
      </c>
      <c r="K79" s="12" t="s">
        <v>83</v>
      </c>
    </row>
    <row r="80" spans="1:11" s="17" customFormat="1" ht="75" x14ac:dyDescent="0.25">
      <c r="A80" s="9" t="s">
        <v>61</v>
      </c>
      <c r="B80" s="23" t="s">
        <v>134</v>
      </c>
      <c r="C80" s="9" t="s">
        <v>133</v>
      </c>
      <c r="D80" s="11">
        <v>45693</v>
      </c>
      <c r="E80" s="15">
        <v>2761.81</v>
      </c>
      <c r="F80" s="54">
        <v>45708</v>
      </c>
      <c r="G80" s="42">
        <v>113</v>
      </c>
      <c r="H80" s="42">
        <v>55</v>
      </c>
      <c r="I80" s="15">
        <v>2761.81</v>
      </c>
      <c r="J80" s="12">
        <f t="shared" si="8"/>
        <v>0</v>
      </c>
      <c r="K80" s="12" t="s">
        <v>83</v>
      </c>
    </row>
    <row r="81" spans="1:11" s="17" customFormat="1" ht="45" x14ac:dyDescent="0.25">
      <c r="A81" s="9" t="s">
        <v>141</v>
      </c>
      <c r="B81" s="24" t="s">
        <v>142</v>
      </c>
      <c r="C81" s="9">
        <v>5822</v>
      </c>
      <c r="D81" s="11">
        <v>45693</v>
      </c>
      <c r="E81" s="15">
        <v>4000</v>
      </c>
      <c r="F81" s="54" t="s">
        <v>10</v>
      </c>
      <c r="G81" s="42"/>
      <c r="H81" s="42"/>
      <c r="I81" s="16"/>
      <c r="J81" s="12">
        <f t="shared" si="8"/>
        <v>4000</v>
      </c>
      <c r="K81" s="12" t="s">
        <v>16</v>
      </c>
    </row>
    <row r="82" spans="1:11" s="17" customFormat="1" ht="45" x14ac:dyDescent="0.25">
      <c r="A82" s="9" t="s">
        <v>141</v>
      </c>
      <c r="B82" s="24" t="s">
        <v>142</v>
      </c>
      <c r="C82" s="9">
        <v>5823</v>
      </c>
      <c r="D82" s="11">
        <v>45693</v>
      </c>
      <c r="E82" s="15">
        <v>4000</v>
      </c>
      <c r="F82" s="54" t="s">
        <v>10</v>
      </c>
      <c r="G82" s="42"/>
      <c r="H82" s="42"/>
      <c r="I82" s="16"/>
      <c r="J82" s="12">
        <f t="shared" ref="J82:J83" si="9">+E82-I82</f>
        <v>4000</v>
      </c>
      <c r="K82" s="12" t="s">
        <v>16</v>
      </c>
    </row>
    <row r="83" spans="1:11" s="17" customFormat="1" ht="60" x14ac:dyDescent="0.25">
      <c r="A83" s="9" t="s">
        <v>13</v>
      </c>
      <c r="B83" s="24" t="s">
        <v>153</v>
      </c>
      <c r="C83" s="9" t="s">
        <v>154</v>
      </c>
      <c r="D83" s="11">
        <v>45693</v>
      </c>
      <c r="E83" s="15">
        <v>27156.92</v>
      </c>
      <c r="F83" s="54" t="s">
        <v>10</v>
      </c>
      <c r="G83" s="42"/>
      <c r="H83" s="42"/>
      <c r="I83" s="16"/>
      <c r="J83" s="12">
        <f t="shared" si="9"/>
        <v>27156.92</v>
      </c>
      <c r="K83" s="12" t="s">
        <v>16</v>
      </c>
    </row>
    <row r="84" spans="1:11" s="17" customFormat="1" ht="90" x14ac:dyDescent="0.25">
      <c r="A84" s="9" t="s">
        <v>129</v>
      </c>
      <c r="B84" s="24" t="s">
        <v>130</v>
      </c>
      <c r="C84" s="9" t="s">
        <v>128</v>
      </c>
      <c r="D84" s="11">
        <v>45694</v>
      </c>
      <c r="E84" s="15">
        <v>10000</v>
      </c>
      <c r="F84" s="54" t="s">
        <v>10</v>
      </c>
      <c r="G84" s="42"/>
      <c r="H84" s="42"/>
      <c r="I84" s="16"/>
      <c r="J84" s="12">
        <f t="shared" si="8"/>
        <v>10000</v>
      </c>
      <c r="K84" s="12" t="s">
        <v>16</v>
      </c>
    </row>
    <row r="85" spans="1:11" s="17" customFormat="1" ht="45" x14ac:dyDescent="0.25">
      <c r="A85" s="9" t="s">
        <v>13</v>
      </c>
      <c r="B85" s="24" t="s">
        <v>143</v>
      </c>
      <c r="C85" s="9" t="s">
        <v>138</v>
      </c>
      <c r="D85" s="11">
        <v>45695</v>
      </c>
      <c r="E85" s="15">
        <v>5786140.0800000001</v>
      </c>
      <c r="F85" s="54">
        <v>45708</v>
      </c>
      <c r="G85" s="42">
        <v>119</v>
      </c>
      <c r="H85" s="42">
        <v>82</v>
      </c>
      <c r="I85" s="15">
        <v>5786140.0800000001</v>
      </c>
      <c r="J85" s="12">
        <f t="shared" si="8"/>
        <v>0</v>
      </c>
      <c r="K85" s="12" t="s">
        <v>83</v>
      </c>
    </row>
    <row r="86" spans="1:11" s="17" customFormat="1" ht="45" x14ac:dyDescent="0.25">
      <c r="A86" s="9" t="s">
        <v>13</v>
      </c>
      <c r="B86" s="24" t="s">
        <v>63</v>
      </c>
      <c r="C86" s="9" t="s">
        <v>138</v>
      </c>
      <c r="D86" s="11">
        <v>45695</v>
      </c>
      <c r="E86" s="15">
        <v>518402.95</v>
      </c>
      <c r="F86" s="54">
        <v>45708</v>
      </c>
      <c r="G86" s="42">
        <v>119</v>
      </c>
      <c r="H86" s="42">
        <v>82</v>
      </c>
      <c r="I86" s="15">
        <v>518402.95</v>
      </c>
      <c r="J86" s="12">
        <f t="shared" si="8"/>
        <v>0</v>
      </c>
      <c r="K86" s="12" t="s">
        <v>83</v>
      </c>
    </row>
    <row r="87" spans="1:11" s="17" customFormat="1" ht="45" x14ac:dyDescent="0.25">
      <c r="A87" s="9" t="s">
        <v>13</v>
      </c>
      <c r="B87" s="24" t="s">
        <v>64</v>
      </c>
      <c r="C87" s="9" t="s">
        <v>138</v>
      </c>
      <c r="D87" s="11">
        <v>45695</v>
      </c>
      <c r="E87" s="15">
        <v>514377.74</v>
      </c>
      <c r="F87" s="54">
        <v>45708</v>
      </c>
      <c r="G87" s="42">
        <v>119</v>
      </c>
      <c r="H87" s="42">
        <v>82</v>
      </c>
      <c r="I87" s="15">
        <v>514377.74</v>
      </c>
      <c r="J87" s="12">
        <f t="shared" si="8"/>
        <v>0</v>
      </c>
      <c r="K87" s="12" t="s">
        <v>83</v>
      </c>
    </row>
    <row r="88" spans="1:11" s="17" customFormat="1" ht="45" x14ac:dyDescent="0.25">
      <c r="A88" s="9" t="s">
        <v>13</v>
      </c>
      <c r="B88" s="20" t="s">
        <v>65</v>
      </c>
      <c r="C88" s="9" t="s">
        <v>138</v>
      </c>
      <c r="D88" s="11">
        <v>45695</v>
      </c>
      <c r="E88" s="15">
        <v>84130.92</v>
      </c>
      <c r="F88" s="54">
        <v>45708</v>
      </c>
      <c r="G88" s="42">
        <v>119</v>
      </c>
      <c r="H88" s="42">
        <v>82</v>
      </c>
      <c r="I88" s="15">
        <v>84130.92</v>
      </c>
      <c r="J88" s="12">
        <f t="shared" si="8"/>
        <v>0</v>
      </c>
      <c r="K88" s="12" t="s">
        <v>83</v>
      </c>
    </row>
    <row r="89" spans="1:11" s="17" customFormat="1" ht="45" x14ac:dyDescent="0.25">
      <c r="A89" s="9" t="s">
        <v>66</v>
      </c>
      <c r="B89" s="24" t="s">
        <v>67</v>
      </c>
      <c r="C89" s="9" t="s">
        <v>138</v>
      </c>
      <c r="D89" s="11">
        <v>45695</v>
      </c>
      <c r="E89" s="15">
        <v>209551.63</v>
      </c>
      <c r="F89" s="54">
        <v>45708</v>
      </c>
      <c r="G89" s="42">
        <v>119</v>
      </c>
      <c r="H89" s="42">
        <v>82</v>
      </c>
      <c r="I89" s="15">
        <v>209551.63</v>
      </c>
      <c r="J89" s="12">
        <f t="shared" ref="J89:J103" si="10">+E89-I89</f>
        <v>0</v>
      </c>
      <c r="K89" s="12" t="s">
        <v>83</v>
      </c>
    </row>
    <row r="90" spans="1:11" s="17" customFormat="1" ht="45" x14ac:dyDescent="0.25">
      <c r="A90" s="9" t="s">
        <v>72</v>
      </c>
      <c r="B90" s="24" t="s">
        <v>69</v>
      </c>
      <c r="C90" s="9" t="s">
        <v>138</v>
      </c>
      <c r="D90" s="11">
        <v>45695</v>
      </c>
      <c r="E90" s="15">
        <v>220551.24</v>
      </c>
      <c r="F90" s="54">
        <v>45708</v>
      </c>
      <c r="G90" s="42">
        <v>119</v>
      </c>
      <c r="H90" s="42">
        <v>82</v>
      </c>
      <c r="I90" s="15">
        <v>220551.24</v>
      </c>
      <c r="J90" s="12">
        <f t="shared" si="10"/>
        <v>0</v>
      </c>
      <c r="K90" s="12" t="s">
        <v>83</v>
      </c>
    </row>
    <row r="91" spans="1:11" s="17" customFormat="1" ht="45" x14ac:dyDescent="0.25">
      <c r="A91" s="9" t="s">
        <v>72</v>
      </c>
      <c r="B91" s="24" t="s">
        <v>69</v>
      </c>
      <c r="C91" s="9" t="s">
        <v>138</v>
      </c>
      <c r="D91" s="11">
        <v>45695</v>
      </c>
      <c r="E91" s="15">
        <v>49748.34</v>
      </c>
      <c r="F91" s="54">
        <v>45708</v>
      </c>
      <c r="G91" s="42">
        <v>119</v>
      </c>
      <c r="H91" s="42">
        <v>82</v>
      </c>
      <c r="I91" s="15">
        <v>49748.34</v>
      </c>
      <c r="J91" s="12">
        <f t="shared" si="10"/>
        <v>0</v>
      </c>
      <c r="K91" s="12" t="s">
        <v>83</v>
      </c>
    </row>
    <row r="92" spans="1:11" s="17" customFormat="1" ht="30" x14ac:dyDescent="0.25">
      <c r="A92" s="9" t="s">
        <v>13</v>
      </c>
      <c r="B92" s="24" t="s">
        <v>71</v>
      </c>
      <c r="C92" s="9" t="s">
        <v>138</v>
      </c>
      <c r="D92" s="11">
        <v>45695</v>
      </c>
      <c r="E92" s="15">
        <v>169138.22</v>
      </c>
      <c r="F92" s="54">
        <v>45708</v>
      </c>
      <c r="G92" s="42">
        <v>119</v>
      </c>
      <c r="H92" s="42">
        <v>82</v>
      </c>
      <c r="I92" s="15">
        <v>169138.22</v>
      </c>
      <c r="J92" s="12">
        <f t="shared" si="10"/>
        <v>0</v>
      </c>
      <c r="K92" s="12" t="s">
        <v>83</v>
      </c>
    </row>
    <row r="93" spans="1:11" s="17" customFormat="1" ht="60" x14ac:dyDescent="0.25">
      <c r="A93" s="9" t="s">
        <v>13</v>
      </c>
      <c r="B93" s="18" t="s">
        <v>73</v>
      </c>
      <c r="C93" s="9" t="s">
        <v>138</v>
      </c>
      <c r="D93" s="11">
        <v>45695</v>
      </c>
      <c r="E93" s="15">
        <f>6525+2150</f>
        <v>8675</v>
      </c>
      <c r="F93" s="54">
        <v>45708</v>
      </c>
      <c r="G93" s="42">
        <v>119</v>
      </c>
      <c r="H93" s="42">
        <v>82</v>
      </c>
      <c r="I93" s="15">
        <f>6525+2150</f>
        <v>8675</v>
      </c>
      <c r="J93" s="12">
        <f t="shared" si="10"/>
        <v>0</v>
      </c>
      <c r="K93" s="12" t="s">
        <v>83</v>
      </c>
    </row>
    <row r="94" spans="1:11" s="17" customFormat="1" ht="60" x14ac:dyDescent="0.25">
      <c r="A94" s="9" t="s">
        <v>13</v>
      </c>
      <c r="B94" s="24" t="s">
        <v>74</v>
      </c>
      <c r="C94" s="9" t="s">
        <v>138</v>
      </c>
      <c r="D94" s="11">
        <v>45695</v>
      </c>
      <c r="E94" s="15">
        <v>26100</v>
      </c>
      <c r="F94" s="54">
        <v>45708</v>
      </c>
      <c r="G94" s="42">
        <v>119</v>
      </c>
      <c r="H94" s="42">
        <v>82</v>
      </c>
      <c r="I94" s="15">
        <v>26100</v>
      </c>
      <c r="J94" s="12">
        <f t="shared" si="10"/>
        <v>0</v>
      </c>
      <c r="K94" s="12" t="s">
        <v>83</v>
      </c>
    </row>
    <row r="95" spans="1:11" s="17" customFormat="1" ht="60" x14ac:dyDescent="0.25">
      <c r="A95" s="9" t="s">
        <v>103</v>
      </c>
      <c r="B95" s="24" t="s">
        <v>199</v>
      </c>
      <c r="C95" s="9" t="s">
        <v>200</v>
      </c>
      <c r="D95" s="11">
        <v>45695</v>
      </c>
      <c r="E95" s="15">
        <v>6256</v>
      </c>
      <c r="F95" s="12" t="s">
        <v>10</v>
      </c>
      <c r="G95" s="12"/>
      <c r="H95" s="12"/>
      <c r="I95" s="15"/>
      <c r="J95" s="12">
        <f t="shared" si="10"/>
        <v>6256</v>
      </c>
      <c r="K95" s="12" t="s">
        <v>16</v>
      </c>
    </row>
    <row r="96" spans="1:11" s="17" customFormat="1" ht="120" x14ac:dyDescent="0.25">
      <c r="A96" s="9" t="s">
        <v>13</v>
      </c>
      <c r="B96" s="24" t="s">
        <v>167</v>
      </c>
      <c r="C96" s="9" t="s">
        <v>166</v>
      </c>
      <c r="D96" s="11">
        <v>45699</v>
      </c>
      <c r="E96" s="15">
        <v>48100</v>
      </c>
      <c r="F96" s="12" t="s">
        <v>10</v>
      </c>
      <c r="G96" s="12"/>
      <c r="H96" s="12"/>
      <c r="I96" s="15"/>
      <c r="J96" s="12">
        <f t="shared" ref="J96:J100" si="11">+E96-I96</f>
        <v>48100</v>
      </c>
      <c r="K96" s="12" t="s">
        <v>16</v>
      </c>
    </row>
    <row r="97" spans="1:11" s="17" customFormat="1" ht="45" x14ac:dyDescent="0.25">
      <c r="A97" s="9" t="s">
        <v>172</v>
      </c>
      <c r="B97" s="24" t="s">
        <v>173</v>
      </c>
      <c r="C97" s="9" t="s">
        <v>171</v>
      </c>
      <c r="D97" s="11">
        <v>45699</v>
      </c>
      <c r="E97" s="15">
        <v>2000</v>
      </c>
      <c r="F97" s="12" t="s">
        <v>10</v>
      </c>
      <c r="G97" s="12"/>
      <c r="H97" s="12"/>
      <c r="I97" s="15"/>
      <c r="J97" s="12">
        <f t="shared" si="11"/>
        <v>2000</v>
      </c>
      <c r="K97" s="12" t="s">
        <v>16</v>
      </c>
    </row>
    <row r="98" spans="1:11" s="17" customFormat="1" ht="120" x14ac:dyDescent="0.25">
      <c r="A98" s="9" t="s">
        <v>14</v>
      </c>
      <c r="B98" s="24" t="s">
        <v>205</v>
      </c>
      <c r="C98" s="9" t="s">
        <v>201</v>
      </c>
      <c r="D98" s="11">
        <v>45701</v>
      </c>
      <c r="E98" s="15">
        <v>53965.33</v>
      </c>
      <c r="F98" s="12" t="s">
        <v>10</v>
      </c>
      <c r="G98" s="12"/>
      <c r="H98" s="12"/>
      <c r="I98" s="15"/>
      <c r="J98" s="12">
        <f t="shared" ref="J98" si="12">+E98-I98</f>
        <v>53965.33</v>
      </c>
      <c r="K98" s="12" t="s">
        <v>16</v>
      </c>
    </row>
    <row r="99" spans="1:11" s="17" customFormat="1" ht="105" x14ac:dyDescent="0.25">
      <c r="A99" s="9" t="s">
        <v>14</v>
      </c>
      <c r="B99" s="24" t="s">
        <v>203</v>
      </c>
      <c r="C99" s="9" t="s">
        <v>202</v>
      </c>
      <c r="D99" s="11">
        <v>3</v>
      </c>
      <c r="E99" s="15">
        <v>53965.33</v>
      </c>
      <c r="F99" s="12" t="s">
        <v>10</v>
      </c>
      <c r="G99" s="12"/>
      <c r="H99" s="12"/>
      <c r="I99" s="15"/>
      <c r="J99" s="12">
        <f t="shared" ref="J99" si="13">+E99-I99</f>
        <v>53965.33</v>
      </c>
      <c r="K99" s="12" t="s">
        <v>16</v>
      </c>
    </row>
    <row r="100" spans="1:11" s="17" customFormat="1" ht="60" x14ac:dyDescent="0.25">
      <c r="A100" s="9" t="s">
        <v>182</v>
      </c>
      <c r="B100" s="24" t="s">
        <v>183</v>
      </c>
      <c r="C100" s="9" t="s">
        <v>184</v>
      </c>
      <c r="D100" s="11">
        <v>45701</v>
      </c>
      <c r="E100" s="15">
        <v>217710</v>
      </c>
      <c r="F100" s="12" t="s">
        <v>10</v>
      </c>
      <c r="G100" s="12"/>
      <c r="H100" s="12"/>
      <c r="I100" s="15"/>
      <c r="J100" s="12">
        <f t="shared" si="11"/>
        <v>217710</v>
      </c>
      <c r="K100" s="12" t="s">
        <v>16</v>
      </c>
    </row>
    <row r="101" spans="1:11" s="17" customFormat="1" ht="45" x14ac:dyDescent="0.25">
      <c r="A101" s="9" t="s">
        <v>144</v>
      </c>
      <c r="B101" s="24" t="s">
        <v>145</v>
      </c>
      <c r="C101" s="9">
        <v>5961</v>
      </c>
      <c r="D101" s="11">
        <v>45336</v>
      </c>
      <c r="E101" s="15">
        <v>6000</v>
      </c>
      <c r="F101" s="12" t="s">
        <v>10</v>
      </c>
      <c r="G101" s="12"/>
      <c r="H101" s="12"/>
      <c r="I101" s="16"/>
      <c r="J101" s="12">
        <f t="shared" si="10"/>
        <v>6000</v>
      </c>
      <c r="K101" s="12" t="s">
        <v>16</v>
      </c>
    </row>
    <row r="102" spans="1:11" s="17" customFormat="1" ht="45" x14ac:dyDescent="0.25">
      <c r="A102" s="9" t="s">
        <v>146</v>
      </c>
      <c r="B102" s="24" t="s">
        <v>147</v>
      </c>
      <c r="C102" s="9">
        <v>5963</v>
      </c>
      <c r="D102" s="11">
        <v>45702</v>
      </c>
      <c r="E102" s="15">
        <v>2000</v>
      </c>
      <c r="F102" s="12" t="s">
        <v>10</v>
      </c>
      <c r="G102" s="12"/>
      <c r="H102" s="12"/>
      <c r="I102" s="16"/>
      <c r="J102" s="12">
        <f t="shared" si="10"/>
        <v>2000</v>
      </c>
      <c r="K102" s="12" t="s">
        <v>16</v>
      </c>
    </row>
    <row r="103" spans="1:11" s="17" customFormat="1" ht="75" x14ac:dyDescent="0.25">
      <c r="A103" s="9" t="s">
        <v>61</v>
      </c>
      <c r="B103" s="24" t="s">
        <v>140</v>
      </c>
      <c r="C103" s="9" t="s">
        <v>139</v>
      </c>
      <c r="D103" s="11">
        <v>45672</v>
      </c>
      <c r="E103" s="15">
        <v>17946.77</v>
      </c>
      <c r="F103" s="12" t="s">
        <v>10</v>
      </c>
      <c r="G103" s="12"/>
      <c r="H103" s="12"/>
      <c r="I103" s="16"/>
      <c r="J103" s="12">
        <f t="shared" si="10"/>
        <v>17946.77</v>
      </c>
      <c r="K103" s="12" t="s">
        <v>16</v>
      </c>
    </row>
    <row r="104" spans="1:11" s="17" customFormat="1" ht="45" x14ac:dyDescent="0.25">
      <c r="A104" s="9" t="s">
        <v>156</v>
      </c>
      <c r="B104" s="24" t="s">
        <v>157</v>
      </c>
      <c r="C104" s="9">
        <v>6008</v>
      </c>
      <c r="D104" s="11">
        <v>45705</v>
      </c>
      <c r="E104" s="15">
        <v>1800</v>
      </c>
      <c r="F104" s="12" t="s">
        <v>10</v>
      </c>
      <c r="G104" s="12"/>
      <c r="H104" s="12"/>
      <c r="I104" s="16"/>
      <c r="J104" s="12">
        <f t="shared" ref="J104:J105" si="14">+E104-I104</f>
        <v>1800</v>
      </c>
      <c r="K104" s="12" t="s">
        <v>16</v>
      </c>
    </row>
    <row r="105" spans="1:11" s="17" customFormat="1" ht="90" x14ac:dyDescent="0.25">
      <c r="A105" s="9" t="s">
        <v>13</v>
      </c>
      <c r="B105" s="24" t="s">
        <v>186</v>
      </c>
      <c r="C105" s="9" t="s">
        <v>185</v>
      </c>
      <c r="D105" s="11">
        <v>45705</v>
      </c>
      <c r="E105" s="15">
        <v>38274.04</v>
      </c>
      <c r="F105" s="12" t="s">
        <v>10</v>
      </c>
      <c r="G105" s="12"/>
      <c r="H105" s="12"/>
      <c r="I105" s="15"/>
      <c r="J105" s="12">
        <f t="shared" si="14"/>
        <v>38274.04</v>
      </c>
      <c r="K105" s="12" t="s">
        <v>16</v>
      </c>
    </row>
    <row r="106" spans="1:11" s="17" customFormat="1" ht="45" x14ac:dyDescent="0.25">
      <c r="A106" s="9" t="s">
        <v>158</v>
      </c>
      <c r="B106" s="24" t="s">
        <v>159</v>
      </c>
      <c r="C106" s="9">
        <v>6018</v>
      </c>
      <c r="D106" s="11">
        <v>45706</v>
      </c>
      <c r="E106" s="15">
        <v>6000</v>
      </c>
      <c r="F106" s="12" t="s">
        <v>10</v>
      </c>
      <c r="G106" s="12"/>
      <c r="H106" s="12"/>
      <c r="I106" s="16"/>
      <c r="J106" s="12">
        <f t="shared" ref="J106:J111" si="15">+E106-I106</f>
        <v>6000</v>
      </c>
      <c r="K106" s="12" t="s">
        <v>16</v>
      </c>
    </row>
    <row r="107" spans="1:11" s="17" customFormat="1" ht="75" x14ac:dyDescent="0.25">
      <c r="A107" s="9" t="s">
        <v>168</v>
      </c>
      <c r="B107" s="24" t="s">
        <v>169</v>
      </c>
      <c r="C107" s="9" t="s">
        <v>170</v>
      </c>
      <c r="D107" s="11">
        <v>45706</v>
      </c>
      <c r="E107" s="15">
        <v>25720.05</v>
      </c>
      <c r="F107" s="12" t="s">
        <v>10</v>
      </c>
      <c r="G107" s="12"/>
      <c r="H107" s="12"/>
      <c r="I107" s="15"/>
      <c r="J107" s="12">
        <f t="shared" si="15"/>
        <v>25720.05</v>
      </c>
      <c r="K107" s="12" t="s">
        <v>16</v>
      </c>
    </row>
    <row r="108" spans="1:11" s="17" customFormat="1" ht="45" x14ac:dyDescent="0.25">
      <c r="A108" s="9" t="s">
        <v>13</v>
      </c>
      <c r="B108" s="24" t="s">
        <v>63</v>
      </c>
      <c r="C108" s="9" t="s">
        <v>170</v>
      </c>
      <c r="D108" s="11">
        <v>45706</v>
      </c>
      <c r="E108" s="15">
        <v>2615.17</v>
      </c>
      <c r="F108" s="12" t="s">
        <v>10</v>
      </c>
      <c r="G108" s="12"/>
      <c r="H108" s="12"/>
      <c r="I108" s="15"/>
      <c r="J108" s="12">
        <f t="shared" si="15"/>
        <v>2615.17</v>
      </c>
      <c r="K108" s="12" t="s">
        <v>16</v>
      </c>
    </row>
    <row r="109" spans="1:11" s="17" customFormat="1" ht="45" x14ac:dyDescent="0.25">
      <c r="A109" s="9" t="s">
        <v>13</v>
      </c>
      <c r="B109" s="24" t="s">
        <v>64</v>
      </c>
      <c r="C109" s="9" t="s">
        <v>170</v>
      </c>
      <c r="D109" s="11">
        <v>45706</v>
      </c>
      <c r="E109" s="15">
        <v>2611.48</v>
      </c>
      <c r="F109" s="12" t="s">
        <v>10</v>
      </c>
      <c r="G109" s="12"/>
      <c r="H109" s="12"/>
      <c r="I109" s="15"/>
      <c r="J109" s="12">
        <f t="shared" si="15"/>
        <v>2611.48</v>
      </c>
      <c r="K109" s="12" t="s">
        <v>16</v>
      </c>
    </row>
    <row r="110" spans="1:11" s="17" customFormat="1" ht="45" x14ac:dyDescent="0.25">
      <c r="A110" s="9" t="s">
        <v>13</v>
      </c>
      <c r="B110" s="20" t="s">
        <v>65</v>
      </c>
      <c r="C110" s="9" t="s">
        <v>170</v>
      </c>
      <c r="D110" s="11">
        <v>45706</v>
      </c>
      <c r="E110" s="15">
        <v>442</v>
      </c>
      <c r="F110" s="12" t="s">
        <v>10</v>
      </c>
      <c r="G110" s="12"/>
      <c r="H110" s="12"/>
      <c r="I110" s="15"/>
      <c r="J110" s="12">
        <f t="shared" si="15"/>
        <v>442</v>
      </c>
      <c r="K110" s="12" t="s">
        <v>16</v>
      </c>
    </row>
    <row r="111" spans="1:11" s="17" customFormat="1" ht="45" x14ac:dyDescent="0.25">
      <c r="A111" s="9" t="s">
        <v>66</v>
      </c>
      <c r="B111" s="24" t="s">
        <v>67</v>
      </c>
      <c r="C111" s="9" t="s">
        <v>170</v>
      </c>
      <c r="D111" s="11">
        <v>45706</v>
      </c>
      <c r="E111" s="15">
        <v>1057.1199999999999</v>
      </c>
      <c r="F111" s="12" t="s">
        <v>10</v>
      </c>
      <c r="G111" s="12"/>
      <c r="H111" s="12"/>
      <c r="I111" s="15"/>
      <c r="J111" s="12">
        <f t="shared" si="15"/>
        <v>1057.1199999999999</v>
      </c>
      <c r="K111" s="12" t="s">
        <v>16</v>
      </c>
    </row>
    <row r="112" spans="1:11" s="17" customFormat="1" ht="45" x14ac:dyDescent="0.25">
      <c r="A112" s="9" t="s">
        <v>72</v>
      </c>
      <c r="B112" s="24" t="s">
        <v>69</v>
      </c>
      <c r="C112" s="9" t="s">
        <v>170</v>
      </c>
      <c r="D112" s="11">
        <v>45706</v>
      </c>
      <c r="E112" s="15">
        <v>1119.73</v>
      </c>
      <c r="F112" s="12" t="s">
        <v>10</v>
      </c>
      <c r="G112" s="12"/>
      <c r="H112" s="12"/>
      <c r="I112" s="15"/>
      <c r="J112" s="12">
        <f t="shared" ref="J112:J114" si="16">+E112-I112</f>
        <v>1119.73</v>
      </c>
      <c r="K112" s="12" t="s">
        <v>16</v>
      </c>
    </row>
    <row r="113" spans="1:11" s="17" customFormat="1" ht="30" x14ac:dyDescent="0.25">
      <c r="A113" s="9" t="s">
        <v>187</v>
      </c>
      <c r="B113" s="24" t="s">
        <v>71</v>
      </c>
      <c r="C113" s="9" t="s">
        <v>170</v>
      </c>
      <c r="D113" s="11">
        <v>45706</v>
      </c>
      <c r="E113" s="15">
        <v>8936.43</v>
      </c>
      <c r="F113" s="12" t="s">
        <v>10</v>
      </c>
      <c r="G113" s="12"/>
      <c r="H113" s="12"/>
      <c r="I113" s="15"/>
      <c r="J113" s="12">
        <f t="shared" si="16"/>
        <v>8936.43</v>
      </c>
      <c r="K113" s="12" t="s">
        <v>16</v>
      </c>
    </row>
    <row r="114" spans="1:11" s="17" customFormat="1" ht="75" x14ac:dyDescent="0.25">
      <c r="A114" s="9" t="s">
        <v>117</v>
      </c>
      <c r="B114" s="24" t="s">
        <v>175</v>
      </c>
      <c r="C114" s="9" t="s">
        <v>174</v>
      </c>
      <c r="D114" s="11">
        <v>45706</v>
      </c>
      <c r="E114" s="15">
        <v>9336</v>
      </c>
      <c r="F114" s="12" t="s">
        <v>10</v>
      </c>
      <c r="G114" s="12"/>
      <c r="H114" s="12"/>
      <c r="I114" s="15"/>
      <c r="J114" s="12">
        <f t="shared" si="16"/>
        <v>9336</v>
      </c>
      <c r="K114" s="12" t="s">
        <v>16</v>
      </c>
    </row>
    <row r="115" spans="1:11" s="17" customFormat="1" ht="45" x14ac:dyDescent="0.25">
      <c r="A115" s="9" t="s">
        <v>160</v>
      </c>
      <c r="B115" s="24" t="s">
        <v>161</v>
      </c>
      <c r="C115" s="9">
        <v>6038</v>
      </c>
      <c r="D115" s="11">
        <v>45707</v>
      </c>
      <c r="E115" s="15">
        <v>3000</v>
      </c>
      <c r="F115" s="12" t="s">
        <v>10</v>
      </c>
      <c r="G115" s="12"/>
      <c r="H115" s="12"/>
      <c r="I115" s="16"/>
      <c r="J115" s="12">
        <f t="shared" ref="J115" si="17">+E115-I115</f>
        <v>3000</v>
      </c>
      <c r="K115" s="12" t="s">
        <v>16</v>
      </c>
    </row>
    <row r="116" spans="1:11" s="17" customFormat="1" ht="45" x14ac:dyDescent="0.25">
      <c r="A116" s="9" t="s">
        <v>162</v>
      </c>
      <c r="B116" s="24" t="s">
        <v>163</v>
      </c>
      <c r="C116" s="9">
        <v>6044</v>
      </c>
      <c r="D116" s="11">
        <v>45707</v>
      </c>
      <c r="E116" s="15">
        <v>3000</v>
      </c>
      <c r="F116" s="12" t="s">
        <v>10</v>
      </c>
      <c r="G116" s="12"/>
      <c r="H116" s="12"/>
      <c r="I116" s="16"/>
      <c r="J116" s="12">
        <f t="shared" ref="J116" si="18">+E116-I116</f>
        <v>3000</v>
      </c>
      <c r="K116" s="12" t="s">
        <v>16</v>
      </c>
    </row>
    <row r="117" spans="1:11" s="17" customFormat="1" ht="45" x14ac:dyDescent="0.25">
      <c r="A117" s="9" t="s">
        <v>164</v>
      </c>
      <c r="B117" s="24" t="s">
        <v>165</v>
      </c>
      <c r="C117" s="9">
        <v>6045</v>
      </c>
      <c r="D117" s="11">
        <v>45707</v>
      </c>
      <c r="E117" s="15">
        <v>1000</v>
      </c>
      <c r="F117" s="12" t="s">
        <v>10</v>
      </c>
      <c r="G117" s="12"/>
      <c r="H117" s="12"/>
      <c r="I117" s="16"/>
      <c r="J117" s="12">
        <f t="shared" ref="J117:J120" si="19">+E117-I117</f>
        <v>1000</v>
      </c>
      <c r="K117" s="12" t="s">
        <v>16</v>
      </c>
    </row>
    <row r="118" spans="1:11" s="17" customFormat="1" ht="45" x14ac:dyDescent="0.25">
      <c r="A118" s="9" t="s">
        <v>176</v>
      </c>
      <c r="B118" s="24" t="s">
        <v>177</v>
      </c>
      <c r="C118" s="9">
        <v>6059</v>
      </c>
      <c r="D118" s="11">
        <v>45708</v>
      </c>
      <c r="E118" s="15">
        <v>6000</v>
      </c>
      <c r="F118" s="12" t="s">
        <v>10</v>
      </c>
      <c r="G118" s="12"/>
      <c r="H118" s="12"/>
      <c r="I118" s="16"/>
      <c r="J118" s="12">
        <f t="shared" si="19"/>
        <v>6000</v>
      </c>
      <c r="K118" s="12" t="s">
        <v>16</v>
      </c>
    </row>
    <row r="119" spans="1:11" s="17" customFormat="1" ht="45" x14ac:dyDescent="0.25">
      <c r="A119" s="9" t="s">
        <v>178</v>
      </c>
      <c r="B119" s="24" t="s">
        <v>179</v>
      </c>
      <c r="C119" s="9">
        <v>6094</v>
      </c>
      <c r="D119" s="11">
        <v>45709</v>
      </c>
      <c r="E119" s="15">
        <v>3000</v>
      </c>
      <c r="F119" s="12" t="s">
        <v>10</v>
      </c>
      <c r="G119" s="12"/>
      <c r="H119" s="12"/>
      <c r="I119" s="16"/>
      <c r="J119" s="12">
        <f t="shared" si="19"/>
        <v>3000</v>
      </c>
      <c r="K119" s="12" t="s">
        <v>16</v>
      </c>
    </row>
    <row r="120" spans="1:11" s="17" customFormat="1" ht="45" x14ac:dyDescent="0.25">
      <c r="A120" s="9" t="s">
        <v>180</v>
      </c>
      <c r="B120" s="24" t="s">
        <v>181</v>
      </c>
      <c r="C120" s="9">
        <v>6096</v>
      </c>
      <c r="D120" s="11">
        <v>45709</v>
      </c>
      <c r="E120" s="15">
        <v>6000</v>
      </c>
      <c r="F120" s="12" t="s">
        <v>10</v>
      </c>
      <c r="G120" s="12"/>
      <c r="H120" s="12"/>
      <c r="I120" s="16"/>
      <c r="J120" s="12">
        <f t="shared" si="19"/>
        <v>6000</v>
      </c>
      <c r="K120" s="12" t="s">
        <v>16</v>
      </c>
    </row>
    <row r="121" spans="1:11" s="17" customFormat="1" ht="45" x14ac:dyDescent="0.25">
      <c r="A121" s="9" t="s">
        <v>189</v>
      </c>
      <c r="B121" s="24" t="s">
        <v>190</v>
      </c>
      <c r="C121" s="9">
        <v>6117</v>
      </c>
      <c r="D121" s="11">
        <v>45712</v>
      </c>
      <c r="E121" s="15">
        <v>3000</v>
      </c>
      <c r="F121" s="12" t="s">
        <v>10</v>
      </c>
      <c r="G121" s="12"/>
      <c r="H121" s="12"/>
      <c r="I121" s="16"/>
      <c r="J121" s="12">
        <f t="shared" ref="J121:J122" si="20">+E121-I121</f>
        <v>3000</v>
      </c>
      <c r="K121" s="12" t="s">
        <v>16</v>
      </c>
    </row>
    <row r="122" spans="1:11" s="17" customFormat="1" ht="60" x14ac:dyDescent="0.25">
      <c r="A122" s="9" t="s">
        <v>206</v>
      </c>
      <c r="B122" s="24" t="s">
        <v>207</v>
      </c>
      <c r="C122" s="9">
        <v>6131</v>
      </c>
      <c r="D122" s="11">
        <v>45713</v>
      </c>
      <c r="E122" s="15">
        <v>500</v>
      </c>
      <c r="F122" s="12" t="s">
        <v>10</v>
      </c>
      <c r="G122" s="12"/>
      <c r="H122" s="12"/>
      <c r="I122" s="16"/>
      <c r="J122" s="12">
        <f t="shared" si="20"/>
        <v>500</v>
      </c>
      <c r="K122" s="12" t="s">
        <v>16</v>
      </c>
    </row>
    <row r="123" spans="1:11" s="17" customFormat="1" ht="45" x14ac:dyDescent="0.25">
      <c r="A123" s="9" t="s">
        <v>191</v>
      </c>
      <c r="B123" s="24" t="s">
        <v>192</v>
      </c>
      <c r="C123" s="9">
        <v>6133</v>
      </c>
      <c r="D123" s="11">
        <v>45713</v>
      </c>
      <c r="E123" s="15">
        <v>3000</v>
      </c>
      <c r="F123" s="12" t="s">
        <v>10</v>
      </c>
      <c r="G123" s="12"/>
      <c r="H123" s="12"/>
      <c r="I123" s="16"/>
      <c r="J123" s="12">
        <f t="shared" ref="J123" si="21">+E123-I123</f>
        <v>3000</v>
      </c>
      <c r="K123" s="12" t="s">
        <v>16</v>
      </c>
    </row>
    <row r="124" spans="1:11" s="17" customFormat="1" ht="45" x14ac:dyDescent="0.25">
      <c r="A124" s="9" t="s">
        <v>193</v>
      </c>
      <c r="B124" s="24" t="s">
        <v>194</v>
      </c>
      <c r="C124" s="9">
        <v>6160</v>
      </c>
      <c r="D124" s="11">
        <v>45714</v>
      </c>
      <c r="E124" s="15">
        <v>4200</v>
      </c>
      <c r="F124" s="12" t="s">
        <v>10</v>
      </c>
      <c r="G124" s="12"/>
      <c r="H124" s="12"/>
      <c r="I124" s="16"/>
      <c r="J124" s="12">
        <f t="shared" ref="J124:J135" si="22">+E124-I124</f>
        <v>4200</v>
      </c>
      <c r="K124" s="12" t="s">
        <v>16</v>
      </c>
    </row>
    <row r="125" spans="1:11" s="17" customFormat="1" ht="45" x14ac:dyDescent="0.25">
      <c r="A125" s="9" t="s">
        <v>208</v>
      </c>
      <c r="B125" s="24" t="s">
        <v>209</v>
      </c>
      <c r="C125" s="9">
        <v>6206</v>
      </c>
      <c r="D125" s="11">
        <v>45716</v>
      </c>
      <c r="E125" s="15">
        <v>1800</v>
      </c>
      <c r="F125" s="12" t="s">
        <v>10</v>
      </c>
      <c r="G125" s="12"/>
      <c r="H125" s="12"/>
      <c r="I125" s="16"/>
      <c r="J125" s="12">
        <f t="shared" ref="J125:J126" si="23">+E125-I125</f>
        <v>1800</v>
      </c>
      <c r="K125" s="12" t="s">
        <v>16</v>
      </c>
    </row>
    <row r="126" spans="1:11" s="17" customFormat="1" ht="45" x14ac:dyDescent="0.25">
      <c r="A126" s="9" t="s">
        <v>15</v>
      </c>
      <c r="B126" s="24" t="s">
        <v>210</v>
      </c>
      <c r="C126" s="9">
        <v>6207</v>
      </c>
      <c r="D126" s="11">
        <v>45716</v>
      </c>
      <c r="E126" s="15">
        <v>4576.2700000000004</v>
      </c>
      <c r="F126" s="12" t="s">
        <v>10</v>
      </c>
      <c r="G126" s="12"/>
      <c r="H126" s="12"/>
      <c r="I126" s="16"/>
      <c r="J126" s="12">
        <f t="shared" si="23"/>
        <v>4576.2700000000004</v>
      </c>
      <c r="K126" s="12"/>
    </row>
    <row r="127" spans="1:11" s="17" customFormat="1" ht="45" x14ac:dyDescent="0.25">
      <c r="A127" s="9" t="s">
        <v>11</v>
      </c>
      <c r="B127" s="24" t="s">
        <v>204</v>
      </c>
      <c r="C127" s="9" t="s">
        <v>12</v>
      </c>
      <c r="D127" s="11">
        <v>45716</v>
      </c>
      <c r="E127" s="15">
        <v>10313.530000000001</v>
      </c>
      <c r="F127" s="12" t="s">
        <v>10</v>
      </c>
      <c r="G127" s="12"/>
      <c r="H127" s="12"/>
      <c r="I127" s="16"/>
      <c r="J127" s="12">
        <f t="shared" si="22"/>
        <v>10313.530000000001</v>
      </c>
      <c r="K127" s="12" t="s">
        <v>16</v>
      </c>
    </row>
    <row r="128" spans="1:11" s="17" customFormat="1" ht="60" x14ac:dyDescent="0.25">
      <c r="A128" s="15" t="s">
        <v>88</v>
      </c>
      <c r="B128" s="24" t="s">
        <v>211</v>
      </c>
      <c r="C128" s="9" t="s">
        <v>214</v>
      </c>
      <c r="D128" s="11">
        <v>45716</v>
      </c>
      <c r="E128" s="15">
        <v>65191.78</v>
      </c>
      <c r="F128" s="12" t="s">
        <v>10</v>
      </c>
      <c r="G128" s="12"/>
      <c r="H128" s="12"/>
      <c r="I128" s="16"/>
      <c r="J128" s="12">
        <f t="shared" si="22"/>
        <v>65191.78</v>
      </c>
      <c r="K128" s="12" t="s">
        <v>16</v>
      </c>
    </row>
    <row r="129" spans="1:12" s="17" customFormat="1" ht="60" x14ac:dyDescent="0.25">
      <c r="A129" s="15" t="s">
        <v>88</v>
      </c>
      <c r="B129" s="24" t="s">
        <v>211</v>
      </c>
      <c r="C129" s="9" t="s">
        <v>215</v>
      </c>
      <c r="D129" s="11">
        <v>45716</v>
      </c>
      <c r="E129" s="15">
        <v>1358.5</v>
      </c>
      <c r="F129" s="12" t="s">
        <v>10</v>
      </c>
      <c r="G129" s="12"/>
      <c r="H129" s="12"/>
      <c r="I129" s="16"/>
      <c r="J129" s="12">
        <f t="shared" ref="J129:J132" si="24">+E129-I129</f>
        <v>1358.5</v>
      </c>
      <c r="K129" s="12" t="s">
        <v>16</v>
      </c>
    </row>
    <row r="130" spans="1:12" s="17" customFormat="1" ht="60" x14ac:dyDescent="0.25">
      <c r="A130" s="15" t="s">
        <v>88</v>
      </c>
      <c r="B130" s="24" t="s">
        <v>211</v>
      </c>
      <c r="C130" s="9" t="s">
        <v>216</v>
      </c>
      <c r="D130" s="11">
        <v>45716</v>
      </c>
      <c r="E130" s="15">
        <v>1821.3</v>
      </c>
      <c r="F130" s="12" t="s">
        <v>10</v>
      </c>
      <c r="G130" s="12"/>
      <c r="H130" s="12"/>
      <c r="I130" s="16"/>
      <c r="J130" s="12">
        <f t="shared" si="24"/>
        <v>1821.3</v>
      </c>
      <c r="K130" s="12" t="s">
        <v>16</v>
      </c>
    </row>
    <row r="131" spans="1:12" s="17" customFormat="1" ht="60" x14ac:dyDescent="0.25">
      <c r="A131" s="15" t="s">
        <v>88</v>
      </c>
      <c r="B131" s="24" t="s">
        <v>212</v>
      </c>
      <c r="C131" s="9" t="s">
        <v>217</v>
      </c>
      <c r="D131" s="11">
        <v>45716</v>
      </c>
      <c r="E131" s="15">
        <v>44570.06</v>
      </c>
      <c r="F131" s="12" t="s">
        <v>10</v>
      </c>
      <c r="G131" s="12"/>
      <c r="H131" s="12"/>
      <c r="I131" s="16"/>
      <c r="J131" s="12">
        <f t="shared" si="24"/>
        <v>44570.06</v>
      </c>
      <c r="K131" s="12" t="s">
        <v>16</v>
      </c>
    </row>
    <row r="132" spans="1:12" s="17" customFormat="1" ht="90" x14ac:dyDescent="0.25">
      <c r="A132" s="15" t="s">
        <v>88</v>
      </c>
      <c r="B132" s="24" t="s">
        <v>213</v>
      </c>
      <c r="C132" s="9" t="s">
        <v>218</v>
      </c>
      <c r="D132" s="11">
        <v>45716</v>
      </c>
      <c r="E132" s="15">
        <v>10385.709999999999</v>
      </c>
      <c r="F132" s="12" t="s">
        <v>10</v>
      </c>
      <c r="G132" s="12"/>
      <c r="H132" s="12"/>
      <c r="I132" s="16"/>
      <c r="J132" s="12">
        <f t="shared" si="24"/>
        <v>10385.709999999999</v>
      </c>
      <c r="K132" s="12" t="s">
        <v>16</v>
      </c>
    </row>
    <row r="133" spans="1:12" s="17" customFormat="1" ht="60" x14ac:dyDescent="0.25">
      <c r="A133" s="9" t="s">
        <v>94</v>
      </c>
      <c r="B133" s="24" t="s">
        <v>198</v>
      </c>
      <c r="C133" s="9" t="s">
        <v>195</v>
      </c>
      <c r="D133" s="11">
        <v>45716</v>
      </c>
      <c r="E133" s="15">
        <v>530779.89</v>
      </c>
      <c r="F133" s="12" t="s">
        <v>10</v>
      </c>
      <c r="G133" s="12"/>
      <c r="H133" s="12"/>
      <c r="I133" s="16"/>
      <c r="J133" s="12">
        <f t="shared" si="22"/>
        <v>530779.89</v>
      </c>
      <c r="K133" s="12" t="s">
        <v>16</v>
      </c>
    </row>
    <row r="134" spans="1:12" s="17" customFormat="1" ht="60" x14ac:dyDescent="0.25">
      <c r="A134" s="9" t="s">
        <v>94</v>
      </c>
      <c r="B134" s="24" t="s">
        <v>198</v>
      </c>
      <c r="C134" s="9" t="s">
        <v>196</v>
      </c>
      <c r="D134" s="11">
        <v>45716</v>
      </c>
      <c r="E134" s="15">
        <v>15837.21</v>
      </c>
      <c r="F134" s="12" t="s">
        <v>10</v>
      </c>
      <c r="G134" s="12"/>
      <c r="H134" s="12"/>
      <c r="I134" s="16"/>
      <c r="J134" s="12">
        <f t="shared" si="22"/>
        <v>15837.21</v>
      </c>
      <c r="K134" s="12" t="s">
        <v>16</v>
      </c>
    </row>
    <row r="135" spans="1:12" s="17" customFormat="1" ht="60" x14ac:dyDescent="0.25">
      <c r="A135" s="9" t="s">
        <v>94</v>
      </c>
      <c r="B135" s="24" t="s">
        <v>198</v>
      </c>
      <c r="C135" s="9" t="s">
        <v>197</v>
      </c>
      <c r="D135" s="11">
        <v>45716</v>
      </c>
      <c r="E135" s="15">
        <f>8000</f>
        <v>8000</v>
      </c>
      <c r="F135" s="12" t="s">
        <v>10</v>
      </c>
      <c r="G135" s="12"/>
      <c r="H135" s="12"/>
      <c r="I135" s="16"/>
      <c r="J135" s="12">
        <f t="shared" si="22"/>
        <v>8000</v>
      </c>
      <c r="K135" s="12" t="s">
        <v>16</v>
      </c>
    </row>
    <row r="136" spans="1:12" s="17" customFormat="1" ht="15" customHeight="1" x14ac:dyDescent="0.25">
      <c r="A136" s="13" t="s">
        <v>118</v>
      </c>
      <c r="B136" s="24"/>
      <c r="C136" s="9"/>
      <c r="D136" s="11"/>
      <c r="E136" s="16">
        <f>SUM(E48:E135)</f>
        <v>10427319.210000003</v>
      </c>
      <c r="F136" s="16"/>
      <c r="G136" s="16"/>
      <c r="H136" s="16"/>
      <c r="I136" s="16">
        <f t="shared" ref="I136" si="25">SUM(I48:I135)</f>
        <v>9133988.5900000017</v>
      </c>
      <c r="J136" s="16">
        <f>SUM(J48:J135)</f>
        <v>1293330.6200000001</v>
      </c>
      <c r="K136" s="12"/>
    </row>
    <row r="137" spans="1:12" s="17" customFormat="1" x14ac:dyDescent="0.25">
      <c r="A137" s="47"/>
      <c r="B137" s="48"/>
      <c r="C137" s="46"/>
      <c r="D137" s="49"/>
      <c r="E137" s="45"/>
      <c r="F137" s="45"/>
      <c r="G137" s="45"/>
      <c r="H137" s="45"/>
      <c r="I137" s="45"/>
      <c r="J137" s="45"/>
      <c r="K137" s="50"/>
    </row>
    <row r="138" spans="1:12" s="17" customFormat="1" x14ac:dyDescent="0.25">
      <c r="A138" s="47"/>
      <c r="B138" s="48"/>
      <c r="C138" s="46"/>
      <c r="D138" s="49"/>
      <c r="E138" s="45"/>
      <c r="F138" s="45"/>
      <c r="G138" s="45"/>
      <c r="H138" s="45"/>
      <c r="I138" s="45"/>
      <c r="J138" s="45"/>
      <c r="K138" s="50"/>
    </row>
    <row r="139" spans="1:12" s="17" customFormat="1" x14ac:dyDescent="0.25">
      <c r="A139" s="47"/>
      <c r="B139" s="48"/>
      <c r="C139" s="46"/>
      <c r="D139" s="49"/>
      <c r="E139" s="45"/>
      <c r="F139" s="45"/>
      <c r="G139" s="45"/>
      <c r="H139" s="45"/>
      <c r="I139" s="45"/>
      <c r="J139" s="45"/>
      <c r="K139" s="50"/>
    </row>
    <row r="140" spans="1:12" s="17" customFormat="1" x14ac:dyDescent="0.25">
      <c r="A140" s="47"/>
      <c r="B140" s="48"/>
      <c r="C140" s="46"/>
      <c r="D140" s="49"/>
      <c r="E140" s="45"/>
      <c r="F140" s="45"/>
      <c r="G140" s="45"/>
      <c r="H140" s="45"/>
      <c r="I140" s="45"/>
      <c r="J140" s="45"/>
      <c r="K140" s="50"/>
    </row>
    <row r="141" spans="1:12" s="17" customFormat="1" x14ac:dyDescent="0.25">
      <c r="A141" s="47"/>
      <c r="B141" s="48"/>
      <c r="C141" s="46"/>
      <c r="D141" s="49"/>
      <c r="E141" s="45"/>
      <c r="F141" s="45"/>
      <c r="G141" s="45"/>
      <c r="H141" s="45"/>
      <c r="I141" s="45"/>
      <c r="J141" s="45"/>
      <c r="K141" s="50"/>
    </row>
    <row r="142" spans="1:12" s="17" customFormat="1" x14ac:dyDescent="0.25">
      <c r="A142" s="47"/>
      <c r="B142" s="48"/>
      <c r="C142" s="46"/>
      <c r="D142" s="49"/>
      <c r="E142" s="45"/>
      <c r="F142" s="45"/>
      <c r="G142" s="45"/>
      <c r="H142" s="45"/>
      <c r="I142" s="45"/>
      <c r="J142" s="45"/>
      <c r="K142" s="50"/>
    </row>
    <row r="143" spans="1:12" s="17" customFormat="1" x14ac:dyDescent="0.25">
      <c r="A143" s="47"/>
      <c r="B143" s="48"/>
      <c r="C143" s="46"/>
      <c r="D143" s="49"/>
      <c r="E143" s="45"/>
      <c r="F143" s="45"/>
      <c r="G143" s="45"/>
      <c r="H143" s="45"/>
      <c r="I143" s="45"/>
      <c r="J143" s="45"/>
      <c r="K143" s="50"/>
      <c r="L143" s="22"/>
    </row>
    <row r="144" spans="1:12" s="17" customFormat="1" x14ac:dyDescent="0.25">
      <c r="A144" s="47"/>
      <c r="B144" s="48"/>
      <c r="C144" s="46"/>
      <c r="D144" s="49"/>
      <c r="E144" s="45"/>
      <c r="F144" s="45"/>
      <c r="G144" s="45"/>
      <c r="H144" s="45"/>
      <c r="I144" s="45"/>
      <c r="J144" s="45"/>
      <c r="K144" s="50"/>
    </row>
    <row r="145" spans="1:11" s="17" customFormat="1" x14ac:dyDescent="0.25">
      <c r="A145" s="47"/>
      <c r="B145" s="48"/>
      <c r="C145" s="46"/>
      <c r="D145" s="49"/>
      <c r="E145" s="45"/>
      <c r="F145" s="45"/>
      <c r="G145" s="45"/>
      <c r="H145" s="45"/>
      <c r="I145" s="45"/>
      <c r="J145" s="45"/>
      <c r="K145" s="50"/>
    </row>
    <row r="146" spans="1:11" s="17" customFormat="1" x14ac:dyDescent="0.25">
      <c r="A146" s="47"/>
      <c r="B146" s="48"/>
      <c r="C146" s="46"/>
      <c r="D146" s="49"/>
      <c r="E146" s="45"/>
      <c r="F146" s="45" t="s">
        <v>1</v>
      </c>
      <c r="G146" s="45"/>
      <c r="H146" s="45"/>
      <c r="I146" s="45"/>
      <c r="J146" s="45"/>
      <c r="K146" s="50"/>
    </row>
    <row r="147" spans="1:11" s="17" customFormat="1" x14ac:dyDescent="0.25">
      <c r="A147" s="25"/>
      <c r="B147" s="25"/>
      <c r="C147" s="26"/>
      <c r="D147" s="27"/>
      <c r="E147" s="28"/>
      <c r="F147" s="29"/>
      <c r="G147" s="29"/>
      <c r="H147" s="29"/>
      <c r="I147" s="30"/>
      <c r="J147" s="31"/>
      <c r="K147" s="32"/>
    </row>
    <row r="148" spans="1:11" s="17" customFormat="1" x14ac:dyDescent="0.25">
      <c r="A148" s="55" t="s">
        <v>23</v>
      </c>
      <c r="B148" s="55"/>
      <c r="C148" s="26"/>
      <c r="D148" s="55" t="s">
        <v>25</v>
      </c>
      <c r="E148" s="55"/>
      <c r="F148" s="33"/>
      <c r="G148" s="33"/>
      <c r="H148" s="33"/>
      <c r="I148" s="55" t="s">
        <v>26</v>
      </c>
      <c r="J148" s="55"/>
      <c r="K148" s="55"/>
    </row>
    <row r="149" spans="1:11" s="17" customFormat="1" ht="15" customHeight="1" x14ac:dyDescent="0.25">
      <c r="A149" s="55" t="s">
        <v>24</v>
      </c>
      <c r="B149" s="55"/>
      <c r="C149" s="26"/>
      <c r="D149" s="55" t="s">
        <v>28</v>
      </c>
      <c r="E149" s="55"/>
      <c r="F149" s="33" t="s">
        <v>1</v>
      </c>
      <c r="G149" s="33"/>
      <c r="H149" s="33"/>
      <c r="I149" s="55" t="s">
        <v>29</v>
      </c>
      <c r="J149" s="55"/>
      <c r="K149" s="55"/>
    </row>
    <row r="150" spans="1:11" s="17" customFormat="1" ht="15" customHeight="1" x14ac:dyDescent="0.25">
      <c r="A150" s="55" t="s">
        <v>27</v>
      </c>
      <c r="B150" s="55"/>
      <c r="C150" s="34"/>
      <c r="D150" s="55" t="s">
        <v>30</v>
      </c>
      <c r="E150" s="55"/>
      <c r="F150" s="33"/>
      <c r="G150" s="33"/>
      <c r="H150" s="33"/>
      <c r="I150" s="55" t="s">
        <v>31</v>
      </c>
      <c r="J150" s="55"/>
      <c r="K150" s="55"/>
    </row>
    <row r="151" spans="1:11" s="17" customFormat="1" ht="15" customHeight="1" x14ac:dyDescent="0.25">
      <c r="A151" s="34"/>
      <c r="B151" s="38"/>
      <c r="C151" s="34"/>
      <c r="D151" s="26"/>
      <c r="E151" s="35"/>
      <c r="F151" s="35"/>
      <c r="G151" s="35"/>
      <c r="H151" s="35"/>
      <c r="I151" s="21"/>
      <c r="J151" s="35"/>
      <c r="K151" s="35"/>
    </row>
    <row r="152" spans="1:11" s="17" customFormat="1" ht="15" customHeight="1" x14ac:dyDescent="0.25">
      <c r="A152" s="34"/>
      <c r="B152" s="39"/>
      <c r="C152" s="34"/>
      <c r="D152" s="26"/>
      <c r="E152" s="35"/>
      <c r="F152" s="35"/>
      <c r="G152" s="35"/>
      <c r="H152" s="35"/>
      <c r="I152" s="41"/>
      <c r="J152" s="21"/>
      <c r="K152" s="35"/>
    </row>
    <row r="153" spans="1:11" s="17" customFormat="1" ht="15" customHeight="1" x14ac:dyDescent="0.25">
      <c r="A153" s="34"/>
      <c r="B153" s="35"/>
      <c r="C153" s="34"/>
      <c r="D153" s="26"/>
      <c r="E153" s="38"/>
      <c r="F153" s="35"/>
      <c r="G153" s="35"/>
      <c r="H153" s="35"/>
      <c r="I153" s="41"/>
      <c r="J153" s="21"/>
      <c r="K153" s="35"/>
    </row>
    <row r="154" spans="1:11" s="17" customFormat="1" ht="15" customHeight="1" x14ac:dyDescent="0.25">
      <c r="A154" s="34"/>
      <c r="B154" s="40"/>
      <c r="C154" s="34"/>
      <c r="D154" s="26"/>
      <c r="E154" s="35"/>
      <c r="F154" s="35"/>
      <c r="G154" s="35"/>
      <c r="H154" s="35"/>
      <c r="I154" s="45"/>
      <c r="J154" s="45"/>
      <c r="K154" s="35"/>
    </row>
    <row r="155" spans="1:11" s="17" customFormat="1" ht="15" customHeight="1" x14ac:dyDescent="0.25">
      <c r="A155" s="34"/>
      <c r="B155" s="35"/>
      <c r="C155" s="34"/>
      <c r="D155" s="26"/>
      <c r="E155" s="41"/>
      <c r="F155" s="35"/>
      <c r="G155" s="35"/>
      <c r="H155" s="35"/>
      <c r="I155" s="35"/>
      <c r="J155" s="39"/>
      <c r="K155" s="35"/>
    </row>
    <row r="156" spans="1:11" s="17" customFormat="1" ht="15" customHeight="1" x14ac:dyDescent="0.25">
      <c r="A156" s="34"/>
      <c r="B156" s="35"/>
      <c r="C156" s="34"/>
      <c r="D156" s="26"/>
      <c r="E156" s="41"/>
      <c r="F156" s="35"/>
      <c r="G156" s="35"/>
      <c r="H156" s="35"/>
      <c r="I156" s="35"/>
      <c r="J156" s="43"/>
      <c r="K156" s="35"/>
    </row>
    <row r="157" spans="1:11" s="17" customFormat="1" ht="15" customHeight="1" x14ac:dyDescent="0.25">
      <c r="A157" s="34"/>
      <c r="B157" s="35"/>
      <c r="C157" s="34"/>
      <c r="D157" s="26"/>
      <c r="E157" s="41"/>
      <c r="F157" s="35"/>
      <c r="G157" s="35"/>
      <c r="H157" s="35"/>
      <c r="I157" s="35"/>
      <c r="J157" s="39"/>
      <c r="K157" s="35"/>
    </row>
    <row r="158" spans="1:11" s="17" customFormat="1" ht="15" customHeight="1" x14ac:dyDescent="0.25">
      <c r="A158" s="34"/>
      <c r="B158" s="35"/>
      <c r="C158" s="34"/>
      <c r="D158" s="26"/>
      <c r="E158" s="41"/>
      <c r="F158" s="35"/>
      <c r="G158" s="35"/>
      <c r="H158" s="35"/>
      <c r="I158" s="35"/>
      <c r="J158" s="45"/>
      <c r="K158" s="35"/>
    </row>
    <row r="159" spans="1:11" s="17" customFormat="1" ht="15" customHeight="1" x14ac:dyDescent="0.25">
      <c r="A159" s="34"/>
      <c r="B159" s="35"/>
      <c r="C159" s="34"/>
      <c r="D159" s="26"/>
      <c r="E159" s="51"/>
      <c r="F159" s="51"/>
      <c r="G159" s="51"/>
      <c r="H159" s="51"/>
      <c r="I159" s="51"/>
      <c r="J159" s="51"/>
      <c r="K159" s="35"/>
    </row>
    <row r="160" spans="1:11" s="17" customFormat="1" ht="15" customHeight="1" x14ac:dyDescent="0.25">
      <c r="A160" s="34"/>
      <c r="B160" s="35"/>
      <c r="C160" s="3"/>
      <c r="D160" s="26"/>
      <c r="E160" s="51"/>
      <c r="F160" s="51"/>
      <c r="G160" s="51"/>
      <c r="H160" s="51"/>
      <c r="I160" s="51"/>
      <c r="J160" s="51"/>
      <c r="K160" s="35"/>
    </row>
    <row r="161" spans="1:74" s="17" customFormat="1" ht="20.25" customHeight="1" x14ac:dyDescent="0.25">
      <c r="A161" s="3"/>
      <c r="B161" s="3"/>
      <c r="C161" s="3"/>
      <c r="D161" s="3"/>
      <c r="E161" s="44"/>
      <c r="F161" s="44"/>
      <c r="G161" s="44"/>
      <c r="H161" s="44"/>
      <c r="I161" s="44"/>
      <c r="J161" s="44"/>
      <c r="K161" s="3"/>
    </row>
    <row r="162" spans="1:74" s="17" customFormat="1" ht="29.25" customHeight="1" x14ac:dyDescent="0.25">
      <c r="A162" s="3"/>
      <c r="B162" s="3"/>
      <c r="C162" s="3"/>
      <c r="D162" s="3"/>
      <c r="E162" s="44"/>
      <c r="F162" s="44"/>
      <c r="G162" s="44"/>
      <c r="H162" s="44"/>
      <c r="I162" s="44"/>
      <c r="J162" s="44"/>
      <c r="K162" s="3"/>
    </row>
    <row r="163" spans="1:74" s="17" customFormat="1" ht="28.5" customHeight="1" x14ac:dyDescent="0.25">
      <c r="A163" s="3"/>
      <c r="B163" s="3"/>
      <c r="C163" s="3"/>
      <c r="D163" s="3"/>
      <c r="E163" s="44"/>
      <c r="F163" s="44"/>
      <c r="G163" s="44"/>
      <c r="H163" s="44"/>
      <c r="I163" s="44"/>
      <c r="J163" s="44"/>
      <c r="K163" s="3"/>
    </row>
    <row r="164" spans="1:74" s="17" customFormat="1" ht="15" customHeight="1" x14ac:dyDescent="0.25">
      <c r="A164" s="3"/>
      <c r="B164" s="3"/>
      <c r="C164" s="3"/>
      <c r="D164" s="3"/>
      <c r="E164" s="3"/>
      <c r="F164" s="3"/>
      <c r="G164" s="3"/>
      <c r="H164" s="3"/>
      <c r="I164" s="3"/>
      <c r="J164" s="3"/>
      <c r="K164" s="3"/>
    </row>
    <row r="165" spans="1:74" s="17" customFormat="1" ht="15" customHeight="1" x14ac:dyDescent="0.25">
      <c r="A165" s="3"/>
      <c r="B165" s="3"/>
      <c r="C165" s="3"/>
      <c r="D165" s="3"/>
      <c r="E165" s="3"/>
      <c r="F165" s="3"/>
      <c r="G165" s="3"/>
      <c r="H165" s="3"/>
      <c r="I165" s="3"/>
      <c r="J165" s="3"/>
      <c r="K165" s="3"/>
    </row>
    <row r="166" spans="1:74" s="17" customFormat="1" ht="15" customHeight="1" x14ac:dyDescent="0.25">
      <c r="A166" s="3"/>
      <c r="B166" s="3"/>
      <c r="C166" s="3"/>
      <c r="D166" s="3"/>
      <c r="E166" s="3"/>
      <c r="F166" s="3"/>
      <c r="G166" s="3"/>
      <c r="H166" s="3"/>
      <c r="I166" s="3"/>
      <c r="J166" s="3"/>
      <c r="K166" s="3"/>
    </row>
    <row r="167" spans="1:74" s="17" customFormat="1" ht="15" customHeight="1" x14ac:dyDescent="0.25">
      <c r="A167" s="3"/>
      <c r="B167" s="3"/>
      <c r="C167" s="36"/>
      <c r="D167" s="3"/>
      <c r="E167" s="3"/>
      <c r="F167" s="3"/>
      <c r="G167" s="3"/>
      <c r="H167" s="3"/>
      <c r="I167" s="3"/>
      <c r="J167" s="3"/>
      <c r="K167" s="3"/>
    </row>
    <row r="168" spans="1:74" s="17" customFormat="1" ht="15" customHeight="1" x14ac:dyDescent="0.25">
      <c r="A168" s="34"/>
      <c r="B168" s="35"/>
      <c r="C168" s="36"/>
      <c r="D168" s="37"/>
      <c r="E168" s="35"/>
      <c r="F168" s="35"/>
      <c r="G168" s="35"/>
      <c r="H168" s="35"/>
      <c r="I168" s="35"/>
      <c r="J168" s="35"/>
      <c r="K168" s="35"/>
    </row>
    <row r="169" spans="1:74" s="17" customFormat="1" ht="15" customHeight="1" x14ac:dyDescent="0.25">
      <c r="A169" s="34"/>
      <c r="B169" s="35"/>
      <c r="C169" s="36"/>
      <c r="D169" s="37"/>
      <c r="E169" s="35"/>
      <c r="F169" s="35"/>
      <c r="G169" s="35"/>
      <c r="H169" s="35"/>
      <c r="I169" s="35"/>
      <c r="J169" s="35"/>
      <c r="K169" s="35"/>
    </row>
    <row r="170" spans="1:74" s="17" customFormat="1" ht="15" customHeight="1" x14ac:dyDescent="0.25">
      <c r="A170" s="34"/>
      <c r="B170" s="35"/>
      <c r="C170" s="36"/>
      <c r="D170" s="37"/>
      <c r="E170" s="35"/>
      <c r="F170" s="35"/>
      <c r="G170" s="35"/>
      <c r="H170" s="35"/>
      <c r="I170" s="35"/>
      <c r="J170" s="35"/>
      <c r="K170" s="35"/>
    </row>
    <row r="171" spans="1:74" s="17" customFormat="1" ht="15" customHeight="1" x14ac:dyDescent="0.25">
      <c r="A171" s="34"/>
      <c r="B171" s="35"/>
      <c r="C171" s="36"/>
      <c r="D171" s="37"/>
      <c r="E171" s="35"/>
      <c r="F171" s="35"/>
      <c r="G171" s="35"/>
      <c r="H171" s="35"/>
      <c r="I171" s="35"/>
      <c r="J171" s="35"/>
      <c r="K171" s="35"/>
    </row>
    <row r="172" spans="1:74" s="17" customFormat="1" ht="15" customHeight="1" x14ac:dyDescent="0.25">
      <c r="A172" s="34"/>
      <c r="B172" s="35"/>
      <c r="C172" s="36"/>
      <c r="D172" s="37"/>
      <c r="E172" s="35"/>
      <c r="F172" s="35"/>
      <c r="G172" s="35"/>
      <c r="H172" s="35"/>
      <c r="I172" s="35"/>
      <c r="J172" s="35"/>
      <c r="K172" s="35"/>
    </row>
    <row r="173" spans="1:74" s="17" customFormat="1" ht="15" customHeight="1" x14ac:dyDescent="0.25">
      <c r="A173" s="34"/>
      <c r="B173" s="35"/>
      <c r="C173" s="36"/>
      <c r="D173" s="37"/>
      <c r="E173" s="35"/>
      <c r="F173" s="35"/>
      <c r="G173" s="35"/>
      <c r="H173" s="35"/>
      <c r="I173" s="35"/>
      <c r="J173" s="35"/>
      <c r="K173" s="35"/>
    </row>
    <row r="174" spans="1:74" ht="14.45" customHeight="1" x14ac:dyDescent="0.25"/>
    <row r="175" spans="1:74" s="34" customFormat="1" ht="14.45" customHeight="1" x14ac:dyDescent="0.25">
      <c r="B175" s="35"/>
      <c r="C175" s="36"/>
      <c r="D175" s="37"/>
      <c r="E175" s="35"/>
      <c r="F175" s="35"/>
      <c r="G175" s="35"/>
      <c r="H175" s="35"/>
      <c r="I175" s="35"/>
      <c r="J175" s="35"/>
      <c r="K175" s="35"/>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row>
    <row r="176" spans="1:74" s="34" customFormat="1" ht="14.45" customHeight="1" x14ac:dyDescent="0.25">
      <c r="B176" s="35"/>
      <c r="C176" s="36"/>
      <c r="D176" s="37"/>
      <c r="E176" s="35"/>
      <c r="F176" s="35"/>
      <c r="G176" s="35"/>
      <c r="H176" s="35"/>
      <c r="I176" s="35"/>
      <c r="J176" s="35"/>
      <c r="K176" s="35"/>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row>
    <row r="177" spans="2:74" s="34" customFormat="1" ht="15" customHeight="1" x14ac:dyDescent="0.25">
      <c r="B177" s="35"/>
      <c r="C177" s="36"/>
      <c r="D177" s="37"/>
      <c r="E177" s="35"/>
      <c r="F177" s="35"/>
      <c r="G177" s="35"/>
      <c r="H177" s="35"/>
      <c r="I177" s="35"/>
      <c r="J177" s="35"/>
      <c r="K177" s="35"/>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row>
  </sheetData>
  <autoFilter ref="A8:K136" xr:uid="{00000000-0009-0000-0000-000000000000}">
    <sortState xmlns:xlrd2="http://schemas.microsoft.com/office/spreadsheetml/2017/richdata2" ref="A244:I340">
      <sortCondition ref="A8:A2876"/>
    </sortState>
  </autoFilter>
  <mergeCells count="11">
    <mergeCell ref="A150:B150"/>
    <mergeCell ref="D150:E150"/>
    <mergeCell ref="I150:K150"/>
    <mergeCell ref="A6:K6"/>
    <mergeCell ref="A7:K7"/>
    <mergeCell ref="A148:B148"/>
    <mergeCell ref="D148:E148"/>
    <mergeCell ref="I148:K148"/>
    <mergeCell ref="A149:B149"/>
    <mergeCell ref="D149:E149"/>
    <mergeCell ref="I149:K149"/>
  </mergeCells>
  <printOptions horizontalCentered="1"/>
  <pageMargins left="0.7" right="0.7" top="0.75" bottom="0.75" header="0.3" footer="0.3"/>
  <pageSetup paperSize="5" scale="56" fitToWidth="0" fitToHeight="0" orientation="landscape" r:id="rId1"/>
  <rowBreaks count="2" manualBreakCount="2">
    <brk id="118" max="71" man="1"/>
    <brk id="1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FEBRERO 2025</vt:lpstr>
      <vt:lpstr>'FEBRERO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ELIZABETH ARNAUD</cp:lastModifiedBy>
  <cp:lastPrinted>2025-03-07T17:39:55Z</cp:lastPrinted>
  <dcterms:created xsi:type="dcterms:W3CDTF">2024-09-10T14:29:32Z</dcterms:created>
  <dcterms:modified xsi:type="dcterms:W3CDTF">2025-03-07T19:50:48Z</dcterms:modified>
</cp:coreProperties>
</file>