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wnloads\balance\"/>
    </mc:Choice>
  </mc:AlternateContent>
  <bookViews>
    <workbookView xWindow="0" yWindow="0" windowWidth="20490" windowHeight="7350"/>
  </bookViews>
  <sheets>
    <sheet name="PARA JENNIFER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6" l="1"/>
  <c r="D42" i="6"/>
  <c r="D29" i="6"/>
  <c r="D28" i="6"/>
  <c r="D27" i="6"/>
  <c r="D19" i="6"/>
  <c r="D18" i="6"/>
  <c r="D21" i="6" s="1"/>
  <c r="D14" i="6"/>
  <c r="D11" i="6"/>
  <c r="D10" i="6"/>
  <c r="D30" i="6" l="1"/>
  <c r="D38" i="6" s="1"/>
  <c r="D15" i="6"/>
  <c r="D23" i="6" s="1"/>
  <c r="D45" i="6"/>
  <c r="D47" i="6" s="1"/>
  <c r="F47" i="6" s="1"/>
</calcChain>
</file>

<file path=xl/sharedStrings.xml><?xml version="1.0" encoding="utf-8"?>
<sst xmlns="http://schemas.openxmlformats.org/spreadsheetml/2006/main" count="41" uniqueCount="41">
  <si>
    <t>Cuenta</t>
  </si>
  <si>
    <t>Nombre de la Cuenta</t>
  </si>
  <si>
    <t>Saldo ALF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</si>
  <si>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</si>
  <si>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</si>
  <si>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</si>
  <si>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</si>
  <si>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</si>
  <si>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</si>
  <si>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</si>
  <si>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</si>
  <si>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BIENES DE USO NETO</t>
  </si>
  <si>
    <t>BIENES INTANGIBLES</t>
  </si>
  <si>
    <t>OTRO ACTIVO NO CORRIENTE</t>
  </si>
  <si>
    <t>TOTAL ACTIVO NO CORRIENTE</t>
  </si>
  <si>
    <t>TOTAL ACTIVOS</t>
  </si>
  <si>
    <t>ACUM. Y RETEN. POR PAGAR</t>
  </si>
  <si>
    <t>CUENTAS POR PAGAR</t>
  </si>
  <si>
    <t>OTRAS CUENTAS POR PAGAR</t>
  </si>
  <si>
    <t>TOTAL PASIVOS CORRIENTES</t>
  </si>
  <si>
    <t>TITULO Y VALOR INT PAG LP</t>
  </si>
  <si>
    <t>TITULO Y VALOR EXT PAG LP</t>
  </si>
  <si>
    <t>OTRO TIT Y VAL PAG LARG P</t>
  </si>
  <si>
    <t>TOTAL PASIVOS</t>
  </si>
  <si>
    <t>PATRIMONIO INSTITUCIONAL</t>
  </si>
  <si>
    <t>RESULTADO PERIODO ANTERIO</t>
  </si>
  <si>
    <t>RESULTADO PERIODO</t>
  </si>
  <si>
    <t>TOTAL PATRIMONIO</t>
  </si>
  <si>
    <t>TOTAL PASIVO Y PATRIMONIO</t>
  </si>
  <si>
    <t xml:space="preserve">PREPARADO POR: LIC. FERNANDO REYES  </t>
  </si>
  <si>
    <t>CONTADOR</t>
  </si>
  <si>
    <t>PASIVOS:</t>
  </si>
  <si>
    <t>ACTIVOS NO CORRIENTES:</t>
  </si>
  <si>
    <t>TOTAL PASIVO NO CORRIENTES</t>
  </si>
  <si>
    <t>PASIVOS NO CORRIENTES:</t>
  </si>
  <si>
    <t>PATRIMONIO:</t>
  </si>
  <si>
    <t>PASIVOS CORRIENTES:</t>
  </si>
  <si>
    <t>ENC. DEP. FINANCIERO</t>
  </si>
  <si>
    <t>AUTORIZADO POR: LIC. NESTINA CONTRERAS</t>
  </si>
  <si>
    <t>REVISADO POR: LIC. RICHARD RODRIGUEZ TORIBIO</t>
  </si>
  <si>
    <t>ENC. DEP.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</si>
</sst>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b/>
      <sz val="9"/>
      <color rgb="FF000000"/>
      <name val="Tahoma"/>
      <family val="2"/>
    </font>
    <font>
      <b/>
      <u val="doubleAccounting"/>
      <sz val="10"/>
      <color rgb="FF000000"/>
      <name val="Tahoma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4" fillId="0" borderId="3" xfId="0" applyFont="1" applyFill="1" applyBorder="1"/>
    <xf numFmtId="0" fontId="3" fillId="0" borderId="0" xfId="0" applyFont="1" applyFill="1" applyAlignment="1">
      <alignment horizontal="left"/>
    </xf>
    <xf numFmtId="43" fontId="4" fillId="0" borderId="3" xfId="1" applyFont="1" applyFill="1" applyBorder="1"/>
    <xf numFmtId="0" fontId="4" fillId="0" borderId="0" xfId="0" applyFont="1" applyFill="1" applyBorder="1"/>
    <xf numFmtId="43" fontId="4" fillId="0" borderId="0" xfId="1" applyFont="1" applyFill="1" applyBorder="1"/>
    <xf numFmtId="0" fontId="4" fillId="0" borderId="0" xfId="0" applyFont="1" applyFill="1" applyAlignment="1">
      <alignment horizontal="left"/>
    </xf>
    <xf numFmtId="43" fontId="2" fillId="0" borderId="0" xfId="1" applyFont="1" applyFill="1"/>
    <xf numFmtId="43" fontId="2" fillId="0" borderId="0" xfId="1" applyFont="1" applyFill="1" applyAlignment="1">
      <alignment horizontal="right"/>
    </xf>
    <xf numFmtId="43" fontId="5" fillId="0" borderId="0" xfId="1" applyFont="1" applyFill="1" applyAlignment="1">
      <alignment horizontal="right"/>
    </xf>
    <xf numFmtId="164" fontId="2" fillId="0" borderId="0" xfId="2" applyFont="1" applyFill="1"/>
    <xf numFmtId="164" fontId="2" fillId="0" borderId="0" xfId="0" applyNumberFormat="1" applyFont="1" applyFill="1"/>
    <xf numFmtId="43" fontId="2" fillId="0" borderId="2" xfId="1" applyFont="1" applyFill="1" applyBorder="1" applyAlignment="1">
      <alignment horizontal="right"/>
    </xf>
    <xf numFmtId="0" fontId="4" fillId="0" borderId="0" xfId="0" applyFont="1" applyFill="1"/>
    <xf numFmtId="43" fontId="4" fillId="0" borderId="0" xfId="1" applyFont="1" applyFill="1" applyBorder="1" applyAlignment="1">
      <alignment horizontal="right"/>
    </xf>
    <xf numFmtId="43" fontId="2" fillId="0" borderId="0" xfId="0" applyNumberFormat="1" applyFont="1" applyFill="1"/>
    <xf numFmtId="43" fontId="2" fillId="0" borderId="0" xfId="1" applyFont="1" applyFill="1" applyBorder="1" applyAlignment="1">
      <alignment horizontal="right"/>
    </xf>
    <xf numFmtId="43" fontId="2" fillId="0" borderId="2" xfId="1" applyFont="1" applyFill="1" applyBorder="1"/>
    <xf numFmtId="43" fontId="4" fillId="0" borderId="0" xfId="1" applyFont="1" applyFill="1" applyAlignment="1">
      <alignment horizontal="right"/>
    </xf>
    <xf numFmtId="43" fontId="0" fillId="0" borderId="0" xfId="0" applyNumberFormat="1" applyFont="1" applyFill="1"/>
    <xf numFmtId="43" fontId="2" fillId="0" borderId="0" xfId="1" applyFont="1" applyFill="1" applyBorder="1"/>
    <xf numFmtId="43" fontId="7" fillId="0" borderId="0" xfId="1" applyFont="1" applyFill="1" applyAlignment="1">
      <alignment horizontal="right"/>
    </xf>
    <xf numFmtId="43" fontId="8" fillId="0" borderId="0" xfId="1" applyFont="1" applyFill="1"/>
    <xf numFmtId="43" fontId="8" fillId="0" borderId="0" xfId="0" applyNumberFormat="1" applyFont="1" applyFill="1"/>
    <xf numFmtId="43" fontId="4" fillId="0" borderId="0" xfId="1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2" fillId="0" borderId="0" xfId="1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54</xdr:row>
      <xdr:rowOff>9525</xdr:rowOff>
    </xdr:from>
    <xdr:to>
      <xdr:col>4</xdr:col>
      <xdr:colOff>266700</xdr:colOff>
      <xdr:row>54</xdr:row>
      <xdr:rowOff>9525</xdr:rowOff>
    </xdr:to>
    <xdr:cxnSp macro="">
      <xdr:nvCxnSpPr>
        <xdr:cNvPr id="4" name="Conector recto 3"/>
        <xdr:cNvCxnSpPr/>
      </xdr:nvCxnSpPr>
      <xdr:spPr>
        <a:xfrm>
          <a:off x="1495425" y="8963025"/>
          <a:ext cx="2790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6"/>
  <sheetViews>
    <sheetView tabSelected="1" topLeftCell="A19" workbookViewId="0">
      <selection activeCell="I42" sqref="I42"/>
    </sheetView>
  </sheetViews>
  <sheetFormatPr baseColWidth="10" defaultRowHeight="12.75" x14ac:dyDescent="0.2"/>
  <cols>
    <col min="1" max="1" width="10.42578125" style="2" customWidth="1"/>
    <col min="2" max="2" width="27.140625" style="2" customWidth="1"/>
    <col min="3" max="3" width="3" style="2" customWidth="1"/>
    <col min="4" max="4" width="19.7109375" style="11" customWidth="1"/>
    <col min="5" max="5" width="7.7109375" style="2" customWidth="1"/>
    <col min="6" max="6" width="19" style="2" customWidth="1"/>
    <col min="7" max="7" width="18.5703125" style="2" bestFit="1" customWidth="1"/>
    <col min="8" max="8" width="7.7109375" style="2" customWidth="1"/>
    <col min="9" max="9" width="17.42578125" style="2" customWidth="1"/>
    <col min="10" max="14" width="7.7109375" style="2" customWidth="1"/>
    <col min="15" max="16384" width="11.42578125" style="2"/>
  </cols>
  <sheetData>
    <row r="5" spans="1:14" x14ac:dyDescent="0.2">
      <c r="A5" s="3"/>
      <c r="B5" s="4"/>
      <c r="C5" s="4"/>
      <c r="D5" s="4"/>
      <c r="E5" s="33"/>
    </row>
    <row r="6" spans="1:14" ht="13.5" thickBot="1" x14ac:dyDescent="0.25">
      <c r="A6" s="5" t="s">
        <v>0</v>
      </c>
      <c r="B6" s="5" t="s">
        <v>1</v>
      </c>
      <c r="C6" s="6"/>
      <c r="D6" s="7" t="s">
        <v>2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8"/>
      <c r="B7" s="8"/>
      <c r="C7" s="6"/>
      <c r="D7" s="9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">
      <c r="B8" s="10" t="s">
        <v>3</v>
      </c>
    </row>
    <row r="9" spans="1:14" x14ac:dyDescent="0.2">
      <c r="B9" s="10" t="s">
        <v>4</v>
      </c>
    </row>
    <row r="10" spans="1:14" x14ac:dyDescent="0.2">
      <c r="B10" s="3" t="s">
        <v>5</v>
      </c>
      <c r="D10" s="12">
        <f>89565354.6-750273.419999999</f>
        <v>88815081.179999992</v>
      </c>
    </row>
    <row r="11" spans="1:14" x14ac:dyDescent="0.2">
      <c r="B11" s="3" t="s">
        <v>6</v>
      </c>
      <c r="D11" s="13">
        <f>4796.82+73447.04</f>
        <v>78243.859999999986</v>
      </c>
    </row>
    <row r="12" spans="1:14" x14ac:dyDescent="0.2">
      <c r="A12" s="3">
        <v>115</v>
      </c>
      <c r="B12" s="3" t="s">
        <v>7</v>
      </c>
      <c r="D12" s="12">
        <v>180484.24000000002</v>
      </c>
    </row>
    <row r="13" spans="1:14" x14ac:dyDescent="0.2">
      <c r="B13" s="3" t="s">
        <v>8</v>
      </c>
      <c r="D13" s="11">
        <v>0</v>
      </c>
      <c r="F13" s="14"/>
      <c r="G13" s="14"/>
      <c r="I13" s="15"/>
    </row>
    <row r="14" spans="1:14" x14ac:dyDescent="0.2">
      <c r="B14" s="3" t="s">
        <v>9</v>
      </c>
      <c r="D14" s="16">
        <f>176908.9-30035.13</f>
        <v>146873.76999999999</v>
      </c>
    </row>
    <row r="15" spans="1:14" x14ac:dyDescent="0.2">
      <c r="B15" s="10" t="s">
        <v>10</v>
      </c>
      <c r="C15" s="17"/>
      <c r="D15" s="18">
        <f>SUM(D10:D14)</f>
        <v>89220683.049999982</v>
      </c>
      <c r="F15" s="19"/>
      <c r="G15" s="19"/>
    </row>
    <row r="17" spans="1:9" x14ac:dyDescent="0.2">
      <c r="B17" s="10" t="s">
        <v>32</v>
      </c>
      <c r="F17" s="19"/>
      <c r="G17" s="19"/>
      <c r="I17" s="19"/>
    </row>
    <row r="18" spans="1:9" x14ac:dyDescent="0.2">
      <c r="B18" s="3" t="s">
        <v>11</v>
      </c>
      <c r="D18" s="12">
        <f>6635874258.8+46929.99-711847.07</f>
        <v>6635209341.7200003</v>
      </c>
      <c r="F18" s="11"/>
      <c r="G18" s="19"/>
    </row>
    <row r="19" spans="1:9" x14ac:dyDescent="0.2">
      <c r="B19" s="3" t="s">
        <v>12</v>
      </c>
      <c r="D19" s="20">
        <f>926373.74-31583.93</f>
        <v>894789.80999999994</v>
      </c>
      <c r="F19" s="11"/>
      <c r="G19" s="19"/>
    </row>
    <row r="20" spans="1:9" x14ac:dyDescent="0.2">
      <c r="B20" s="3" t="s">
        <v>13</v>
      </c>
      <c r="D20" s="21"/>
      <c r="F20" s="11"/>
      <c r="G20" s="19"/>
    </row>
    <row r="21" spans="1:9" ht="15" x14ac:dyDescent="0.25">
      <c r="B21" s="10" t="s">
        <v>14</v>
      </c>
      <c r="C21" s="17"/>
      <c r="D21" s="22">
        <f>SUM(D18:D20)</f>
        <v>6636104131.5300007</v>
      </c>
      <c r="F21" s="23"/>
      <c r="G21" s="19"/>
    </row>
    <row r="22" spans="1:9" x14ac:dyDescent="0.2">
      <c r="D22" s="24"/>
    </row>
    <row r="23" spans="1:9" ht="15" x14ac:dyDescent="0.35">
      <c r="B23" s="10" t="s">
        <v>15</v>
      </c>
      <c r="C23" s="17"/>
      <c r="D23" s="25">
        <f>+D21+D15</f>
        <v>6725324814.5800009</v>
      </c>
      <c r="F23" s="19"/>
      <c r="G23" s="19"/>
    </row>
    <row r="24" spans="1:9" ht="15" x14ac:dyDescent="0.35">
      <c r="B24" s="10"/>
      <c r="C24" s="17"/>
      <c r="D24" s="25"/>
      <c r="F24" s="19"/>
    </row>
    <row r="25" spans="1:9" x14ac:dyDescent="0.2">
      <c r="B25" s="10" t="s">
        <v>31</v>
      </c>
    </row>
    <row r="26" spans="1:9" x14ac:dyDescent="0.2">
      <c r="B26" s="10" t="s">
        <v>36</v>
      </c>
    </row>
    <row r="27" spans="1:9" x14ac:dyDescent="0.2">
      <c r="A27" s="3">
        <v>217</v>
      </c>
      <c r="B27" s="3" t="s">
        <v>16</v>
      </c>
      <c r="D27" s="12">
        <f>4351570-4265570</f>
        <v>86000</v>
      </c>
    </row>
    <row r="28" spans="1:9" x14ac:dyDescent="0.2">
      <c r="B28" s="3" t="s">
        <v>17</v>
      </c>
      <c r="D28" s="12">
        <f>6949870.19-909413.57</f>
        <v>6040456.6200000001</v>
      </c>
      <c r="F28" s="11"/>
      <c r="I28" s="26"/>
    </row>
    <row r="29" spans="1:9" x14ac:dyDescent="0.2">
      <c r="B29" s="3" t="s">
        <v>18</v>
      </c>
      <c r="D29" s="16">
        <f>16900+3000</f>
        <v>19900</v>
      </c>
      <c r="F29" s="19"/>
      <c r="G29" s="19"/>
      <c r="I29" s="27"/>
    </row>
    <row r="30" spans="1:9" x14ac:dyDescent="0.2">
      <c r="B30" s="10" t="s">
        <v>19</v>
      </c>
      <c r="C30" s="17"/>
      <c r="D30" s="22">
        <f>SUM(D27:D29)</f>
        <v>6146356.6200000001</v>
      </c>
    </row>
    <row r="32" spans="1:9" x14ac:dyDescent="0.2">
      <c r="B32" s="10" t="s">
        <v>34</v>
      </c>
    </row>
    <row r="33" spans="2:9" x14ac:dyDescent="0.2">
      <c r="B33" s="3" t="s">
        <v>20</v>
      </c>
      <c r="D33" s="12">
        <v>0</v>
      </c>
    </row>
    <row r="34" spans="2:9" x14ac:dyDescent="0.2">
      <c r="B34" s="3" t="s">
        <v>21</v>
      </c>
    </row>
    <row r="35" spans="2:9" x14ac:dyDescent="0.2">
      <c r="B35" s="3" t="s">
        <v>22</v>
      </c>
      <c r="D35" s="21"/>
    </row>
    <row r="36" spans="2:9" x14ac:dyDescent="0.2">
      <c r="B36" s="10" t="s">
        <v>33</v>
      </c>
      <c r="C36" s="17"/>
      <c r="D36" s="28">
        <v>0</v>
      </c>
    </row>
    <row r="38" spans="2:9" x14ac:dyDescent="0.2">
      <c r="B38" s="10" t="s">
        <v>23</v>
      </c>
      <c r="C38" s="17"/>
      <c r="D38" s="28">
        <f>+D30</f>
        <v>6146356.6200000001</v>
      </c>
      <c r="I38" s="19"/>
    </row>
    <row r="39" spans="2:9" x14ac:dyDescent="0.2">
      <c r="B39" s="3"/>
    </row>
    <row r="40" spans="2:9" x14ac:dyDescent="0.2">
      <c r="B40" s="10" t="s">
        <v>35</v>
      </c>
    </row>
    <row r="41" spans="2:9" x14ac:dyDescent="0.2">
      <c r="B41" s="3" t="s">
        <v>24</v>
      </c>
      <c r="D41" s="12">
        <v>6575605212.5900002</v>
      </c>
      <c r="F41" s="29"/>
      <c r="G41" s="11"/>
    </row>
    <row r="42" spans="2:9" x14ac:dyDescent="0.2">
      <c r="B42" s="3" t="s">
        <v>25</v>
      </c>
      <c r="D42" s="12">
        <f>123746070.08+74708.12</f>
        <v>123820778.2</v>
      </c>
      <c r="F42" s="19"/>
    </row>
    <row r="43" spans="2:9" x14ac:dyDescent="0.2">
      <c r="B43" s="3" t="s">
        <v>26</v>
      </c>
      <c r="D43" s="16">
        <f>16058554.24+3693912.93</f>
        <v>19752467.170000002</v>
      </c>
      <c r="F43" s="30"/>
    </row>
    <row r="44" spans="2:9" x14ac:dyDescent="0.2">
      <c r="B44" s="3"/>
      <c r="D44" s="20"/>
      <c r="F44" s="30"/>
    </row>
    <row r="45" spans="2:9" x14ac:dyDescent="0.2">
      <c r="B45" s="10" t="s">
        <v>27</v>
      </c>
      <c r="C45" s="17"/>
      <c r="D45" s="22">
        <f>SUM(D41:D44)</f>
        <v>6719178457.96</v>
      </c>
    </row>
    <row r="46" spans="2:9" x14ac:dyDescent="0.2">
      <c r="D46" s="24"/>
    </row>
    <row r="47" spans="2:9" ht="15" x14ac:dyDescent="0.35">
      <c r="B47" s="10" t="s">
        <v>28</v>
      </c>
      <c r="C47" s="17"/>
      <c r="D47" s="31">
        <f>+D45+D38</f>
        <v>6725324814.5799999</v>
      </c>
      <c r="F47" s="19">
        <f>+D23-D47</f>
        <v>0</v>
      </c>
    </row>
    <row r="48" spans="2:9" ht="15" x14ac:dyDescent="0.35">
      <c r="B48" s="10"/>
      <c r="C48" s="17"/>
      <c r="D48" s="31"/>
      <c r="F48" s="19"/>
    </row>
    <row r="49" spans="1:6" ht="15" x14ac:dyDescent="0.35">
      <c r="B49" s="10"/>
      <c r="C49" s="17"/>
      <c r="D49" s="31"/>
      <c r="F49" s="19"/>
    </row>
    <row r="50" spans="1:6" ht="15" x14ac:dyDescent="0.25">
      <c r="A50" s="36" t="s">
        <v>29</v>
      </c>
      <c r="B50" s="36"/>
      <c r="C50" s="1"/>
      <c r="D50" s="36" t="s">
        <v>39</v>
      </c>
      <c r="E50" s="36"/>
      <c r="F50" s="36"/>
    </row>
    <row r="51" spans="1:6" x14ac:dyDescent="0.2">
      <c r="A51" s="34" t="s">
        <v>30</v>
      </c>
      <c r="B51" s="34"/>
      <c r="D51" s="35" t="s">
        <v>40</v>
      </c>
      <c r="E51" s="35"/>
      <c r="F51" s="35"/>
    </row>
    <row r="52" spans="1:6" s="4" customFormat="1" x14ac:dyDescent="0.2">
      <c r="D52" s="32"/>
    </row>
    <row r="53" spans="1:6" s="4" customFormat="1" x14ac:dyDescent="0.2">
      <c r="D53" s="32"/>
    </row>
    <row r="54" spans="1:6" s="4" customFormat="1" x14ac:dyDescent="0.2">
      <c r="D54" s="32"/>
    </row>
    <row r="55" spans="1:6" ht="12.75" customHeight="1" x14ac:dyDescent="0.2">
      <c r="A55" s="37" t="s">
        <v>38</v>
      </c>
      <c r="B55" s="37"/>
      <c r="C55" s="37"/>
      <c r="D55" s="37"/>
      <c r="E55" s="37"/>
      <c r="F55" s="37"/>
    </row>
    <row r="56" spans="1:6" ht="15" customHeight="1" x14ac:dyDescent="0.2">
      <c r="A56" s="35" t="s">
        <v>37</v>
      </c>
      <c r="B56" s="35"/>
      <c r="C56" s="35"/>
      <c r="D56" s="35"/>
      <c r="E56" s="35"/>
      <c r="F56" s="35"/>
    </row>
  </sheetData>
  <mergeCells count="6">
    <mergeCell ref="A56:F56"/>
    <mergeCell ref="A55:F55"/>
    <mergeCell ref="A51:B51"/>
    <mergeCell ref="D51:F51"/>
    <mergeCell ref="A50:B50"/>
    <mergeCell ref="D50:F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 xml:space="preserve">&amp;CJARDIN BOTANICO NACIONAL  
DR. RAFAEL M. MOSCOSO  
BALANCE GENERAL  
AL 30 SEPTIEMBRE  2021  
(VALORES EXPRESADOS EN RD$)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JENNIFER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contabilidad</cp:lastModifiedBy>
  <cp:lastPrinted>2021-10-15T17:29:15Z</cp:lastPrinted>
  <dcterms:created xsi:type="dcterms:W3CDTF">2021-08-20T11:23:04Z</dcterms:created>
  <dcterms:modified xsi:type="dcterms:W3CDTF">2021-10-15T17:37:16Z</dcterms:modified>
</cp:coreProperties>
</file>