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0490" windowHeight="7755"/>
  </bookViews>
  <sheets>
    <sheet name="P2 Presupuesto Aprobado-Ejec " sheetId="2" r:id="rId1"/>
    <sheet name="Progra. Fisica-Finananciera 4" sheetId="6" state="hidden" r:id="rId2"/>
    <sheet name="Progra. Fisica-Financiera 5" sheetId="7" state="hidden" r:id="rId3"/>
  </sheets>
  <definedNames>
    <definedName name="_xlnm.Print_Titles" localSheetId="0">'P2 Presupuesto Aprobado-Ejec '!$1:$11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E13" i="2"/>
  <c r="E19" i="2"/>
  <c r="E56" i="2"/>
  <c r="E66" i="2"/>
  <c r="H14" i="2" l="1"/>
  <c r="D56" i="2"/>
  <c r="D39" i="2"/>
  <c r="E39" i="2"/>
  <c r="G29" i="2"/>
  <c r="F29" i="2"/>
  <c r="D29" i="2"/>
  <c r="G19" i="2"/>
  <c r="F19" i="2"/>
  <c r="G13" i="2"/>
  <c r="F13" i="2"/>
  <c r="D13" i="2"/>
  <c r="D19" i="2"/>
  <c r="F91" i="2" l="1"/>
  <c r="G91" i="2"/>
  <c r="H37" i="2" l="1"/>
  <c r="H30" i="2" l="1"/>
  <c r="H31" i="2"/>
  <c r="H32" i="2"/>
  <c r="H29" i="2" l="1"/>
  <c r="H15" i="2"/>
  <c r="H16" i="2"/>
  <c r="H17" i="2"/>
  <c r="H18" i="2"/>
  <c r="H20" i="2"/>
  <c r="H21" i="2"/>
  <c r="H22" i="2"/>
  <c r="H23" i="2"/>
  <c r="H24" i="2"/>
  <c r="H25" i="2"/>
  <c r="H26" i="2"/>
  <c r="H27" i="2"/>
  <c r="H28" i="2"/>
  <c r="H33" i="2"/>
  <c r="H34" i="2"/>
  <c r="H35" i="2"/>
  <c r="H36" i="2"/>
  <c r="H38" i="2"/>
  <c r="H40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82" i="2"/>
  <c r="H83" i="2"/>
  <c r="H84" i="2"/>
  <c r="H85" i="2"/>
  <c r="H86" i="2"/>
  <c r="H87" i="2"/>
  <c r="H88" i="2"/>
  <c r="H89" i="2"/>
  <c r="H90" i="2"/>
  <c r="H13" i="2" l="1"/>
  <c r="H19" i="2"/>
  <c r="C18" i="2" l="1"/>
  <c r="D66" i="2" l="1"/>
  <c r="D91" i="2" s="1"/>
  <c r="H56" i="2" l="1"/>
  <c r="H39" i="2"/>
  <c r="H54" i="2" l="1"/>
  <c r="H53" i="2" l="1"/>
  <c r="H52" i="2" l="1"/>
  <c r="H51" i="2" l="1"/>
  <c r="H50" i="2" l="1"/>
  <c r="H49" i="2" l="1"/>
  <c r="H48" i="2" l="1"/>
  <c r="H47" i="2" l="1"/>
  <c r="H46" i="2" l="1"/>
  <c r="H45" i="2" l="1"/>
  <c r="H44" i="2" l="1"/>
  <c r="H43" i="2" l="1"/>
  <c r="H42" i="2" l="1"/>
  <c r="H91" i="2" l="1"/>
  <c r="H41" i="2"/>
  <c r="E91" i="2"/>
</calcChain>
</file>

<file path=xl/sharedStrings.xml><?xml version="1.0" encoding="utf-8"?>
<sst xmlns="http://schemas.openxmlformats.org/spreadsheetml/2006/main" count="145" uniqueCount="118">
  <si>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</si>
  <si>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</si>
  <si>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</si>
  <si>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</si>
  <si>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</si>
  <si>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</si>
  <si>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</si>
  <si>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</si>
  <si>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</si>
  <si>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</si>
  <si>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</si>
  <si>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</si>
  <si>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</si>
  <si>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</si>
  <si>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</si>
  <si>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</si>
  <si>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</si>
  <si>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</si>
  <si>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</si>
  <si>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</si>
  <si>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</si>
  <si>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</si>
  <si>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</si>
  <si>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</si>
  <si>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</si>
  <si>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</si>
  <si>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</si>
  <si>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</si>
  <si>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</si>
  <si>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</si>
  <si>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</si>
  <si>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</si>
  <si>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</si>
  <si>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</si>
  <si>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</si>
  <si>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</si>
  <si>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</si>
  <si>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</si>
  <si>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</si>
  <si>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</si>
  <si>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</si>
  <si>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</si>
  <si>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</si>
  <si>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</si>
  <si>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</si>
  <si>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</si>
  <si>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</si>
  <si>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</si>
  <si>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</si>
  <si>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</si>
  <si>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</si>
  <si>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</si>
  <si>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</si>
  <si>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</si>
  <si>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</si>
  <si>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</si>
  <si>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</si>
  <si>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</si>
  <si>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</si>
  <si>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</si>
  <si>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</si>
  <si>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</si>
  <si>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</si>
  <si>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</si>
  <si>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</si>
  <si>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</si>
  <si>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</si>
  <si>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</si>
  <si>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</si>
  <si>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</si>
  <si>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</si>
  <si>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</si>
  <si>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</si>
  <si>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</si>
  <si>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</si>
  <si>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</si>
  <si>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</si>
  <si>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</si>
  <si>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</si>
  <si>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</si>
  <si>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</si>
  <si>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</si>
  <si>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</si>
  <si>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</si>
  <si>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______________________________                                                                                                       ________________________________________</t>
  </si>
  <si>
    <t xml:space="preserve">                  ELABORADO POR                                                                                                                                                   APROBADO POR</t>
  </si>
  <si>
    <t>Ministerio de Medio Ambiente y Recursos Naturales</t>
  </si>
  <si>
    <t>Jardin Botanico Nacional</t>
  </si>
  <si>
    <t>2.2 - CONTRATACION DE SERVICIOS</t>
  </si>
  <si>
    <t xml:space="preserve">           ANALISTA PRESUPUESTO                                                                                                                                     </t>
  </si>
  <si>
    <t xml:space="preserve">            FLEUDY ANT. PAREDES                                                                                                                                        RICHARD RODRIGUEZ</t>
  </si>
  <si>
    <t xml:space="preserve">           ANALISTA DE PRESUPUESTO                                                                                                                             ENC. DPTO. FINANCIERO</t>
  </si>
  <si>
    <t>11-Preservación y exhibición de la flora del país</t>
  </si>
  <si>
    <t>04-Biodiversidad con producción de plantas de especies endémicas y nativas amenazadas</t>
  </si>
  <si>
    <t>Programacion Fisica-Financiera</t>
  </si>
  <si>
    <t>6712-Biodiversidad con producción de plantas de especies endémicas y nativas amenazadas</t>
  </si>
  <si>
    <t>Programa:</t>
  </si>
  <si>
    <t>Producto:</t>
  </si>
  <si>
    <t>Producto Fisico:</t>
  </si>
  <si>
    <t>Datos Unidad Ejecutora</t>
  </si>
  <si>
    <t>Presupuesto Inicial</t>
  </si>
  <si>
    <t>Presupuesto Vigente</t>
  </si>
  <si>
    <t>Programacion Devengado</t>
  </si>
  <si>
    <t>Devengado Ejecutado</t>
  </si>
  <si>
    <t>Datos Producto</t>
  </si>
  <si>
    <t>Programacion Fisica numero de plantas producidas</t>
  </si>
  <si>
    <t>Trimestre 1</t>
  </si>
  <si>
    <t>Trimestre 2</t>
  </si>
  <si>
    <t>Trimestre 3</t>
  </si>
  <si>
    <t>Trimestre 4</t>
  </si>
  <si>
    <t xml:space="preserve">               Programacion Financiera</t>
  </si>
  <si>
    <t xml:space="preserve">Ejecucion Fisica </t>
  </si>
  <si>
    <t>Ejecucion Financiera</t>
  </si>
  <si>
    <t xml:space="preserve"> 05-Ciudadanos sensibilizados sobre la conservación de la biodiversidad de la flora dominicana</t>
  </si>
  <si>
    <t>6713-Ciudadanos sensibilizados sobre la conservación de la biodiversidad de la flora dominicana</t>
  </si>
  <si>
    <t>2.4.1 - TRANSFERENCIAS CORRIENTES AL SECTOR EXTERNO</t>
  </si>
  <si>
    <t>TTOTAL GASTOS Y APLICACIONES FINANCIERAS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</si>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</sst>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7" fillId="0" borderId="0" xfId="0" applyFont="1" applyAlignment="1">
      <alignment horizontal="center" vertical="top" wrapText="1" readingOrder="1"/>
    </xf>
    <xf numFmtId="0" fontId="2" fillId="3" borderId="3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164" fontId="0" fillId="0" borderId="0" xfId="1" applyFont="1"/>
    <xf numFmtId="164" fontId="3" fillId="0" borderId="0" xfId="1" applyFont="1"/>
    <xf numFmtId="0" fontId="3" fillId="0" borderId="0" xfId="0" applyFont="1"/>
    <xf numFmtId="164" fontId="0" fillId="0" borderId="0" xfId="0" applyNumberFormat="1"/>
    <xf numFmtId="164" fontId="3" fillId="0" borderId="0" xfId="0" applyNumberFormat="1" applyFont="1"/>
    <xf numFmtId="4" fontId="0" fillId="0" borderId="0" xfId="0" applyNumberFormat="1"/>
    <xf numFmtId="0" fontId="3" fillId="0" borderId="0" xfId="0" applyFont="1" applyAlignment="1">
      <alignment horizontal="left" indent="2"/>
    </xf>
    <xf numFmtId="0" fontId="8" fillId="0" borderId="0" xfId="0" applyFont="1"/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3" fillId="0" borderId="0" xfId="0" applyFont="1" applyAlignment="1"/>
    <xf numFmtId="3" fontId="3" fillId="6" borderId="0" xfId="0" applyNumberFormat="1" applyFont="1" applyFill="1" applyAlignment="1">
      <alignment horizontal="center"/>
    </xf>
    <xf numFmtId="164" fontId="3" fillId="6" borderId="0" xfId="1" applyFont="1" applyFill="1" applyAlignment="1"/>
    <xf numFmtId="0" fontId="3" fillId="6" borderId="0" xfId="0" applyFont="1" applyFill="1" applyAlignment="1"/>
    <xf numFmtId="164" fontId="0" fillId="0" borderId="0" xfId="0" applyNumberFormat="1" applyAlignment="1"/>
    <xf numFmtId="164" fontId="3" fillId="6" borderId="0" xfId="1" applyFont="1" applyFill="1" applyAlignment="1">
      <alignment horizontal="center"/>
    </xf>
    <xf numFmtId="4" fontId="3" fillId="6" borderId="0" xfId="0" applyNumberFormat="1" applyFont="1" applyFill="1" applyAlignment="1"/>
    <xf numFmtId="164" fontId="3" fillId="5" borderId="11" xfId="1" applyFont="1" applyFill="1" applyBorder="1"/>
    <xf numFmtId="165" fontId="3" fillId="5" borderId="11" xfId="0" applyNumberFormat="1" applyFont="1" applyFill="1" applyBorder="1"/>
    <xf numFmtId="0" fontId="12" fillId="4" borderId="2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0" fillId="0" borderId="5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3" fillId="6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142876</xdr:colOff>
      <xdr:row>1</xdr:row>
      <xdr:rowOff>0</xdr:rowOff>
    </xdr:from>
    <xdr:to>
      <xdr:col>2</xdr:col>
      <xdr:colOff>2092234</xdr:colOff>
      <xdr:row>4</xdr:row>
      <xdr:rowOff>125185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xmlns="" id="{FC77ABAE-9BAF-44E2-BCE1-F73D143C21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190500"/>
          <a:ext cx="1949358" cy="9443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123825</xdr:rowOff>
    </xdr:from>
    <xdr:to>
      <xdr:col>2</xdr:col>
      <xdr:colOff>35379</xdr:colOff>
      <xdr:row>5</xdr:row>
      <xdr:rowOff>114300</xdr:rowOff>
    </xdr:to>
    <xdr:pic>
      <xdr:nvPicPr>
        <xdr:cNvPr id="2" name="Imagen 1" descr="Resultado de imagen para ministerio de medio ambiente y recursos naturales">
          <a:extLst>
            <a:ext uri="{FF2B5EF4-FFF2-40B4-BE49-F238E27FC236}">
              <a16:creationId xmlns:a16="http://schemas.microsoft.com/office/drawing/2014/main" xmlns="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"/>
          <a:ext cx="1559379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266700</xdr:colOff>
      <xdr:row>4</xdr:row>
      <xdr:rowOff>66675</xdr:rowOff>
    </xdr:from>
    <xdr:to>
      <xdr:col>13</xdr:col>
      <xdr:colOff>674600</xdr:colOff>
      <xdr:row>8</xdr:row>
      <xdr:rowOff>176892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4325" y="1047750"/>
          <a:ext cx="1931900" cy="9293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123825</xdr:rowOff>
    </xdr:from>
    <xdr:to>
      <xdr:col>2</xdr:col>
      <xdr:colOff>35379</xdr:colOff>
      <xdr:row>5</xdr:row>
      <xdr:rowOff>114300</xdr:rowOff>
    </xdr:to>
    <xdr:pic>
      <xdr:nvPicPr>
        <xdr:cNvPr id="2" name="Imagen 1" descr="Resultado de imagen para ministerio de medio ambiente y recursos naturales">
          <a:extLst>
            <a:ext uri="{FF2B5EF4-FFF2-40B4-BE49-F238E27FC236}">
              <a16:creationId xmlns:a16="http://schemas.microsoft.com/office/drawing/2014/main" xmlns="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"/>
          <a:ext cx="1559379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304800</xdr:colOff>
      <xdr:row>3</xdr:row>
      <xdr:rowOff>228600</xdr:rowOff>
    </xdr:from>
    <xdr:to>
      <xdr:col>13</xdr:col>
      <xdr:colOff>712700</xdr:colOff>
      <xdr:row>8</xdr:row>
      <xdr:rowOff>100692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82425" y="971550"/>
          <a:ext cx="1931900" cy="929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104"/>
  <sheetViews>
    <sheetView showGridLines="0" tabSelected="1" topLeftCell="C84" zoomScaleNormal="100" workbookViewId="0">
      <selection activeCell="H103" sqref="H103"/>
    </sheetView>
  </sheetViews>
  <sheetFormatPr baseColWidth="10" defaultColWidth="11.42578125" defaultRowHeight="15" x14ac:dyDescent="0.25"/>
  <cols>
    <col min="1" max="2" width="0" hidden="1" customWidth="1"/>
    <col min="3" max="3" width="93.7109375" bestFit="1" customWidth="1"/>
    <col min="4" max="4" width="17.5703125" customWidth="1"/>
    <col min="5" max="5" width="16.7109375" customWidth="1"/>
    <col min="6" max="6" width="15.42578125" customWidth="1"/>
    <col min="7" max="7" width="14.140625" customWidth="1"/>
    <col min="8" max="8" width="14.140625" bestFit="1" customWidth="1"/>
    <col min="10" max="10" width="15.140625" bestFit="1" customWidth="1"/>
  </cols>
  <sheetData>
    <row r="3" spans="3:9" ht="28.5" customHeight="1" x14ac:dyDescent="0.25">
      <c r="C3" s="41" t="s">
        <v>86</v>
      </c>
      <c r="D3" s="42"/>
      <c r="E3" s="42"/>
      <c r="F3" s="42"/>
      <c r="G3" s="42"/>
      <c r="H3" s="42"/>
    </row>
    <row r="4" spans="3:9" ht="21" customHeight="1" x14ac:dyDescent="0.25">
      <c r="C4" s="32" t="s">
        <v>87</v>
      </c>
      <c r="D4" s="33"/>
      <c r="E4" s="33"/>
      <c r="F4" s="33"/>
      <c r="G4" s="33"/>
      <c r="H4" s="33"/>
    </row>
    <row r="5" spans="3:9" ht="15.75" x14ac:dyDescent="0.25">
      <c r="C5" s="39" t="s">
        <v>117</v>
      </c>
      <c r="D5" s="40"/>
      <c r="E5" s="40"/>
      <c r="F5" s="40"/>
      <c r="G5" s="40"/>
      <c r="H5" s="40"/>
    </row>
    <row r="6" spans="3:9" ht="15.75" customHeight="1" x14ac:dyDescent="0.25">
      <c r="C6" s="34" t="s">
        <v>78</v>
      </c>
      <c r="D6" s="35"/>
      <c r="E6" s="35"/>
      <c r="F6" s="35"/>
      <c r="G6" s="35"/>
      <c r="H6" s="35"/>
    </row>
    <row r="7" spans="3:9" ht="15.75" customHeight="1" x14ac:dyDescent="0.25">
      <c r="C7" s="35" t="s">
        <v>73</v>
      </c>
      <c r="D7" s="35"/>
      <c r="E7" s="35"/>
      <c r="F7" s="35"/>
      <c r="G7" s="35"/>
      <c r="H7" s="35"/>
    </row>
    <row r="8" spans="3:9" ht="15.75" customHeight="1" x14ac:dyDescent="0.25">
      <c r="C8" s="5"/>
      <c r="D8" s="5"/>
      <c r="E8" s="5"/>
      <c r="F8" s="5"/>
      <c r="G8" s="5"/>
      <c r="H8" s="5"/>
    </row>
    <row r="10" spans="3:9" ht="25.5" customHeight="1" x14ac:dyDescent="0.25">
      <c r="C10" s="36" t="s">
        <v>63</v>
      </c>
      <c r="D10" s="37" t="s">
        <v>80</v>
      </c>
      <c r="E10" s="37" t="s">
        <v>79</v>
      </c>
      <c r="F10" s="43" t="s">
        <v>77</v>
      </c>
      <c r="G10" s="44"/>
      <c r="H10" s="45"/>
    </row>
    <row r="11" spans="3:9" x14ac:dyDescent="0.25">
      <c r="C11" s="36"/>
      <c r="D11" s="38"/>
      <c r="E11" s="38"/>
      <c r="F11" s="6" t="s">
        <v>75</v>
      </c>
      <c r="G11" s="6" t="s">
        <v>76</v>
      </c>
      <c r="H11" s="6" t="s">
        <v>74</v>
      </c>
    </row>
    <row r="12" spans="3:9" x14ac:dyDescent="0.25">
      <c r="C12" s="1" t="s">
        <v>0</v>
      </c>
      <c r="D12" s="2"/>
      <c r="E12" s="2"/>
      <c r="F12" s="2"/>
      <c r="G12" s="2"/>
      <c r="H12" s="2"/>
    </row>
    <row r="13" spans="3:9" x14ac:dyDescent="0.25">
      <c r="C13" s="3" t="s">
        <v>1</v>
      </c>
      <c r="D13" s="12">
        <f>SUM(D14:D18)</f>
        <v>108456652</v>
      </c>
      <c r="E13" s="12">
        <f>SUM(E14:E18)</f>
        <v>110705240</v>
      </c>
      <c r="F13" s="12">
        <f>SUM(F14:F18)</f>
        <v>7102254.9800000004</v>
      </c>
      <c r="G13" s="12">
        <f>SUM(G14:G18)</f>
        <v>11764326.34</v>
      </c>
      <c r="H13" s="12">
        <f t="shared" ref="H13:H38" si="0">SUM(F13:G13)</f>
        <v>18866581.32</v>
      </c>
    </row>
    <row r="14" spans="3:9" x14ac:dyDescent="0.25">
      <c r="C14" s="4" t="s">
        <v>2</v>
      </c>
      <c r="D14" s="16">
        <v>81586833</v>
      </c>
      <c r="E14" s="16">
        <v>82384133</v>
      </c>
      <c r="F14" s="16">
        <v>6108550</v>
      </c>
      <c r="G14" s="16">
        <v>10149837.34</v>
      </c>
      <c r="H14" s="14">
        <f t="shared" si="0"/>
        <v>16258387.34</v>
      </c>
    </row>
    <row r="15" spans="3:9" x14ac:dyDescent="0.25">
      <c r="C15" s="4" t="s">
        <v>3</v>
      </c>
      <c r="D15" s="16">
        <v>15881800</v>
      </c>
      <c r="E15" s="16">
        <v>16759500</v>
      </c>
      <c r="F15" s="16">
        <v>57000</v>
      </c>
      <c r="G15" s="16">
        <v>73086.429999999993</v>
      </c>
      <c r="H15" s="14">
        <f t="shared" si="0"/>
        <v>130086.43</v>
      </c>
    </row>
    <row r="16" spans="3:9" x14ac:dyDescent="0.25">
      <c r="C16" s="4" t="s">
        <v>4</v>
      </c>
      <c r="D16" s="16"/>
      <c r="E16" s="16"/>
      <c r="F16" s="11"/>
      <c r="G16" s="11"/>
      <c r="H16" s="14">
        <f t="shared" si="0"/>
        <v>0</v>
      </c>
      <c r="I16" s="7"/>
    </row>
    <row r="17" spans="3:8" x14ac:dyDescent="0.25">
      <c r="C17" s="4" t="s">
        <v>5</v>
      </c>
      <c r="D17" s="16"/>
      <c r="E17" s="16"/>
      <c r="F17" s="16"/>
      <c r="G17" s="11"/>
      <c r="H17" s="14">
        <f t="shared" si="0"/>
        <v>0</v>
      </c>
    </row>
    <row r="18" spans="3:8" x14ac:dyDescent="0.25">
      <c r="C18" s="4" t="e">
        <f>+#REF!</f>
        <v>#REF!</v>
      </c>
      <c r="D18" s="16">
        <v>10988019</v>
      </c>
      <c r="E18" s="16">
        <v>11561607</v>
      </c>
      <c r="F18" s="16">
        <v>936704.98</v>
      </c>
      <c r="G18" s="16">
        <v>1541402.57</v>
      </c>
      <c r="H18" s="14">
        <f t="shared" si="0"/>
        <v>2478107.5499999998</v>
      </c>
    </row>
    <row r="19" spans="3:8" s="13" customFormat="1" x14ac:dyDescent="0.25">
      <c r="C19" s="17" t="s">
        <v>88</v>
      </c>
      <c r="D19" s="12">
        <f>SUM(D20:D28)</f>
        <v>25703319</v>
      </c>
      <c r="E19" s="12">
        <f>SUM(E20:E28)</f>
        <v>25239408.710000001</v>
      </c>
      <c r="F19" s="12">
        <f>SUM(F20:F28)</f>
        <v>915079.78</v>
      </c>
      <c r="G19" s="12">
        <f>SUM(G20:G28)</f>
        <v>957711.59000000008</v>
      </c>
      <c r="H19" s="15">
        <f t="shared" si="0"/>
        <v>1872791.37</v>
      </c>
    </row>
    <row r="20" spans="3:8" x14ac:dyDescent="0.25">
      <c r="C20" s="4" t="s">
        <v>6</v>
      </c>
      <c r="D20" s="16">
        <v>10139000</v>
      </c>
      <c r="E20" s="16">
        <v>10139000</v>
      </c>
      <c r="F20" s="16">
        <v>677258.3</v>
      </c>
      <c r="G20" s="16">
        <v>757034.56</v>
      </c>
      <c r="H20" s="14">
        <f t="shared" si="0"/>
        <v>1434292.86</v>
      </c>
    </row>
    <row r="21" spans="3:8" x14ac:dyDescent="0.25">
      <c r="C21" s="4" t="s">
        <v>7</v>
      </c>
      <c r="D21" s="16">
        <v>379425</v>
      </c>
      <c r="E21" s="16">
        <v>860728.31</v>
      </c>
      <c r="F21" s="11"/>
      <c r="G21" s="11"/>
      <c r="H21" s="14">
        <f t="shared" si="0"/>
        <v>0</v>
      </c>
    </row>
    <row r="22" spans="3:8" x14ac:dyDescent="0.25">
      <c r="C22" s="4" t="s">
        <v>8</v>
      </c>
      <c r="D22" s="16">
        <v>1310471</v>
      </c>
      <c r="E22" s="16">
        <v>1520471</v>
      </c>
      <c r="F22" s="16">
        <v>140998.20000000001</v>
      </c>
      <c r="G22" s="16"/>
      <c r="H22" s="14">
        <f t="shared" si="0"/>
        <v>140998.20000000001</v>
      </c>
    </row>
    <row r="23" spans="3:8" x14ac:dyDescent="0.25">
      <c r="C23" s="4" t="s">
        <v>9</v>
      </c>
      <c r="D23" s="16"/>
      <c r="E23" s="16"/>
      <c r="F23" s="11"/>
      <c r="G23" s="11"/>
      <c r="H23" s="14">
        <f t="shared" si="0"/>
        <v>0</v>
      </c>
    </row>
    <row r="24" spans="3:8" x14ac:dyDescent="0.25">
      <c r="C24" s="4" t="s">
        <v>10</v>
      </c>
      <c r="D24" s="16">
        <v>183000</v>
      </c>
      <c r="E24" s="16">
        <v>273474</v>
      </c>
      <c r="F24" s="11"/>
      <c r="G24" s="11"/>
      <c r="H24" s="14">
        <f t="shared" si="0"/>
        <v>0</v>
      </c>
    </row>
    <row r="25" spans="3:8" x14ac:dyDescent="0.25">
      <c r="C25" s="4" t="s">
        <v>11</v>
      </c>
      <c r="D25" s="16">
        <v>1055000</v>
      </c>
      <c r="E25" s="16">
        <v>1055000</v>
      </c>
      <c r="F25" s="16">
        <v>27823.279999999999</v>
      </c>
      <c r="G25" s="16">
        <v>200677.03</v>
      </c>
      <c r="H25" s="14">
        <f t="shared" si="0"/>
        <v>228500.31</v>
      </c>
    </row>
    <row r="26" spans="3:8" x14ac:dyDescent="0.25">
      <c r="C26" s="4" t="s">
        <v>12</v>
      </c>
      <c r="D26" s="16">
        <v>4117123</v>
      </c>
      <c r="E26" s="16">
        <v>2420677.4</v>
      </c>
      <c r="F26" s="11"/>
      <c r="G26" s="11"/>
      <c r="H26" s="14">
        <f t="shared" si="0"/>
        <v>0</v>
      </c>
    </row>
    <row r="27" spans="3:8" x14ac:dyDescent="0.25">
      <c r="C27" s="4" t="s">
        <v>13</v>
      </c>
      <c r="D27" s="16">
        <v>3457700</v>
      </c>
      <c r="E27" s="16">
        <v>5589028</v>
      </c>
      <c r="F27" s="16">
        <v>69000</v>
      </c>
      <c r="G27" s="11"/>
      <c r="H27" s="14">
        <f t="shared" si="0"/>
        <v>69000</v>
      </c>
    </row>
    <row r="28" spans="3:8" x14ac:dyDescent="0.25">
      <c r="C28" s="4" t="s">
        <v>14</v>
      </c>
      <c r="D28" s="16">
        <v>5061600</v>
      </c>
      <c r="E28" s="16">
        <v>3381030</v>
      </c>
      <c r="F28" s="11"/>
      <c r="G28" s="11"/>
      <c r="H28" s="14">
        <f t="shared" si="0"/>
        <v>0</v>
      </c>
    </row>
    <row r="29" spans="3:8" x14ac:dyDescent="0.25">
      <c r="C29" s="3" t="s">
        <v>15</v>
      </c>
      <c r="D29" s="12">
        <f>SUM(D30:D38)</f>
        <v>22649405</v>
      </c>
      <c r="E29" s="12">
        <f>+E30+E31+E32+E33+E34+E35+E36+E38</f>
        <v>30443334.089999996</v>
      </c>
      <c r="F29" s="12">
        <f>SUM(F30:F38)</f>
        <v>0</v>
      </c>
      <c r="G29" s="12">
        <f>SUM(G30:G38)</f>
        <v>3182.4</v>
      </c>
      <c r="H29" s="15">
        <f t="shared" si="0"/>
        <v>3182.4</v>
      </c>
    </row>
    <row r="30" spans="3:8" x14ac:dyDescent="0.25">
      <c r="C30" s="4" t="s">
        <v>16</v>
      </c>
      <c r="D30" s="16">
        <v>1863735</v>
      </c>
      <c r="E30" s="16">
        <v>1957285</v>
      </c>
      <c r="F30" s="11"/>
      <c r="G30" s="11"/>
      <c r="H30" s="14">
        <f t="shared" si="0"/>
        <v>0</v>
      </c>
    </row>
    <row r="31" spans="3:8" x14ac:dyDescent="0.25">
      <c r="C31" s="4" t="s">
        <v>17</v>
      </c>
      <c r="D31" s="16">
        <v>1630820</v>
      </c>
      <c r="E31" s="16">
        <v>2013190.6</v>
      </c>
      <c r="F31" s="11"/>
      <c r="G31" s="11"/>
      <c r="H31" s="14">
        <f t="shared" si="0"/>
        <v>0</v>
      </c>
    </row>
    <row r="32" spans="3:8" x14ac:dyDescent="0.25">
      <c r="C32" s="4" t="s">
        <v>18</v>
      </c>
      <c r="D32" s="16">
        <v>1217087</v>
      </c>
      <c r="E32" s="16">
        <v>1234787</v>
      </c>
      <c r="F32" s="11"/>
      <c r="G32" s="11"/>
      <c r="H32" s="14">
        <f t="shared" si="0"/>
        <v>0</v>
      </c>
    </row>
    <row r="33" spans="3:8" x14ac:dyDescent="0.25">
      <c r="C33" s="4" t="s">
        <v>19</v>
      </c>
      <c r="D33" s="16">
        <v>26240</v>
      </c>
      <c r="E33" s="16">
        <v>42540</v>
      </c>
      <c r="F33" s="11"/>
      <c r="G33" s="11"/>
      <c r="H33" s="14">
        <f t="shared" si="0"/>
        <v>0</v>
      </c>
    </row>
    <row r="34" spans="3:8" x14ac:dyDescent="0.25">
      <c r="C34" s="4" t="s">
        <v>20</v>
      </c>
      <c r="D34" s="16">
        <v>635320</v>
      </c>
      <c r="E34" s="16">
        <v>635320</v>
      </c>
      <c r="F34" s="11"/>
      <c r="G34" s="11"/>
      <c r="H34" s="14">
        <f t="shared" si="0"/>
        <v>0</v>
      </c>
    </row>
    <row r="35" spans="3:8" x14ac:dyDescent="0.25">
      <c r="C35" s="4" t="s">
        <v>21</v>
      </c>
      <c r="D35" s="16">
        <v>1424542</v>
      </c>
      <c r="E35" s="16">
        <v>3566906.25</v>
      </c>
      <c r="F35" s="11"/>
      <c r="G35" s="11"/>
      <c r="H35" s="14">
        <f t="shared" si="0"/>
        <v>0</v>
      </c>
    </row>
    <row r="36" spans="3:8" x14ac:dyDescent="0.25">
      <c r="C36" s="4" t="s">
        <v>22</v>
      </c>
      <c r="D36" s="16">
        <v>6142812</v>
      </c>
      <c r="E36" s="16">
        <v>7476501.6399999997</v>
      </c>
      <c r="F36" s="11"/>
      <c r="G36" s="16">
        <v>3182.4</v>
      </c>
      <c r="H36" s="14">
        <f t="shared" si="0"/>
        <v>3182.4</v>
      </c>
    </row>
    <row r="37" spans="3:8" x14ac:dyDescent="0.25">
      <c r="C37" s="4" t="s">
        <v>23</v>
      </c>
      <c r="D37" s="11"/>
      <c r="E37" s="11"/>
      <c r="F37" s="11"/>
      <c r="G37" s="11"/>
      <c r="H37" s="14">
        <f t="shared" si="0"/>
        <v>0</v>
      </c>
    </row>
    <row r="38" spans="3:8" x14ac:dyDescent="0.25">
      <c r="C38" s="4" t="s">
        <v>24</v>
      </c>
      <c r="D38" s="16">
        <v>9708849</v>
      </c>
      <c r="E38" s="16">
        <v>13516803.6</v>
      </c>
      <c r="F38" s="11"/>
      <c r="G38" s="11"/>
      <c r="H38" s="14">
        <f t="shared" si="0"/>
        <v>0</v>
      </c>
    </row>
    <row r="39" spans="3:8" x14ac:dyDescent="0.25">
      <c r="C39" s="3" t="s">
        <v>25</v>
      </c>
      <c r="D39" s="12">
        <f>+D55</f>
        <v>200000</v>
      </c>
      <c r="E39" s="12">
        <f>+E40+E55</f>
        <v>200000</v>
      </c>
      <c r="F39" s="11"/>
      <c r="G39" s="11"/>
      <c r="H39" s="14">
        <f t="shared" ref="H39:H54" si="1">SUM(F39:G39)</f>
        <v>0</v>
      </c>
    </row>
    <row r="40" spans="3:8" x14ac:dyDescent="0.25">
      <c r="C40" s="4" t="s">
        <v>26</v>
      </c>
      <c r="D40" s="16"/>
      <c r="E40" s="16"/>
      <c r="F40" s="11"/>
      <c r="G40" s="11"/>
      <c r="H40" s="14">
        <f t="shared" si="1"/>
        <v>0</v>
      </c>
    </row>
    <row r="41" spans="3:8" x14ac:dyDescent="0.25">
      <c r="C41" s="4" t="s">
        <v>27</v>
      </c>
      <c r="D41" s="11"/>
      <c r="E41" s="11">
        <v>0</v>
      </c>
      <c r="F41" s="11"/>
      <c r="G41" s="11"/>
      <c r="H41" s="14">
        <f t="shared" si="1"/>
        <v>0</v>
      </c>
    </row>
    <row r="42" spans="3:8" x14ac:dyDescent="0.25">
      <c r="C42" s="4" t="s">
        <v>28</v>
      </c>
      <c r="D42" s="11"/>
      <c r="E42" s="11">
        <v>0</v>
      </c>
      <c r="F42" s="11"/>
      <c r="G42" s="11"/>
      <c r="H42" s="14">
        <f t="shared" si="1"/>
        <v>0</v>
      </c>
    </row>
    <row r="43" spans="3:8" x14ac:dyDescent="0.25">
      <c r="C43" s="4" t="s">
        <v>29</v>
      </c>
      <c r="D43" s="11"/>
      <c r="E43" s="11">
        <v>0</v>
      </c>
      <c r="F43" s="11"/>
      <c r="G43" s="11"/>
      <c r="H43" s="14">
        <f t="shared" si="1"/>
        <v>0</v>
      </c>
    </row>
    <row r="44" spans="3:8" x14ac:dyDescent="0.25">
      <c r="C44" s="4" t="s">
        <v>30</v>
      </c>
      <c r="D44" s="11"/>
      <c r="E44" s="11">
        <v>0</v>
      </c>
      <c r="F44" s="11"/>
      <c r="G44" s="11"/>
      <c r="H44" s="14">
        <f t="shared" si="1"/>
        <v>0</v>
      </c>
    </row>
    <row r="45" spans="3:8" x14ac:dyDescent="0.25">
      <c r="C45" s="4" t="s">
        <v>31</v>
      </c>
      <c r="D45" s="11"/>
      <c r="E45" s="11">
        <v>0</v>
      </c>
      <c r="F45" s="11"/>
      <c r="G45" s="11"/>
      <c r="H45" s="14">
        <f t="shared" si="1"/>
        <v>0</v>
      </c>
    </row>
    <row r="46" spans="3:8" x14ac:dyDescent="0.25">
      <c r="C46" s="4" t="s">
        <v>32</v>
      </c>
      <c r="D46" s="11"/>
      <c r="E46" s="11">
        <v>0</v>
      </c>
      <c r="F46" s="11"/>
      <c r="G46" s="11"/>
      <c r="H46" s="14">
        <f t="shared" si="1"/>
        <v>0</v>
      </c>
    </row>
    <row r="47" spans="3:8" x14ac:dyDescent="0.25">
      <c r="C47" s="4" t="s">
        <v>33</v>
      </c>
      <c r="D47" s="11"/>
      <c r="E47" s="11">
        <v>0</v>
      </c>
      <c r="F47" s="11"/>
      <c r="G47" s="11"/>
      <c r="H47" s="14">
        <f t="shared" si="1"/>
        <v>0</v>
      </c>
    </row>
    <row r="48" spans="3:8" x14ac:dyDescent="0.25">
      <c r="C48" s="3" t="s">
        <v>34</v>
      </c>
      <c r="D48" s="11"/>
      <c r="E48" s="11">
        <v>0</v>
      </c>
      <c r="F48" s="11"/>
      <c r="G48" s="11"/>
      <c r="H48" s="14">
        <f t="shared" si="1"/>
        <v>0</v>
      </c>
    </row>
    <row r="49" spans="3:10" x14ac:dyDescent="0.25">
      <c r="C49" s="4" t="s">
        <v>35</v>
      </c>
      <c r="D49" s="11"/>
      <c r="E49" s="11">
        <v>0</v>
      </c>
      <c r="F49" s="11"/>
      <c r="G49" s="11"/>
      <c r="H49" s="14">
        <f t="shared" si="1"/>
        <v>0</v>
      </c>
    </row>
    <row r="50" spans="3:10" x14ac:dyDescent="0.25">
      <c r="C50" s="4" t="s">
        <v>36</v>
      </c>
      <c r="D50" s="11"/>
      <c r="E50" s="11">
        <v>0</v>
      </c>
      <c r="F50" s="11"/>
      <c r="G50" s="11"/>
      <c r="H50" s="14">
        <f t="shared" si="1"/>
        <v>0</v>
      </c>
    </row>
    <row r="51" spans="3:10" x14ac:dyDescent="0.25">
      <c r="C51" s="4" t="s">
        <v>37</v>
      </c>
      <c r="D51" s="11"/>
      <c r="E51" s="11">
        <v>0</v>
      </c>
      <c r="F51" s="11"/>
      <c r="G51" s="11"/>
      <c r="H51" s="14">
        <f t="shared" si="1"/>
        <v>0</v>
      </c>
    </row>
    <row r="52" spans="3:10" x14ac:dyDescent="0.25">
      <c r="C52" s="4" t="s">
        <v>38</v>
      </c>
      <c r="D52" s="11"/>
      <c r="E52" s="11">
        <v>0</v>
      </c>
      <c r="F52" s="11"/>
      <c r="G52" s="11"/>
      <c r="H52" s="14">
        <f t="shared" si="1"/>
        <v>0</v>
      </c>
    </row>
    <row r="53" spans="3:10" x14ac:dyDescent="0.25">
      <c r="C53" s="4" t="s">
        <v>39</v>
      </c>
      <c r="D53" s="11"/>
      <c r="E53" s="11">
        <v>0</v>
      </c>
      <c r="F53" s="11"/>
      <c r="G53" s="11"/>
      <c r="H53" s="14">
        <f t="shared" si="1"/>
        <v>0</v>
      </c>
    </row>
    <row r="54" spans="3:10" x14ac:dyDescent="0.25">
      <c r="C54" s="4" t="s">
        <v>40</v>
      </c>
      <c r="D54" s="11">
        <v>0</v>
      </c>
      <c r="E54" s="11">
        <v>0</v>
      </c>
      <c r="F54" s="11"/>
      <c r="G54" s="11"/>
      <c r="H54" s="14">
        <f t="shared" si="1"/>
        <v>0</v>
      </c>
    </row>
    <row r="55" spans="3:10" x14ac:dyDescent="0.25">
      <c r="C55" s="4" t="s">
        <v>115</v>
      </c>
      <c r="D55" s="16">
        <v>200000</v>
      </c>
      <c r="E55" s="16">
        <v>200000</v>
      </c>
      <c r="F55" s="11"/>
      <c r="G55" s="11"/>
      <c r="H55" s="14"/>
    </row>
    <row r="56" spans="3:10" x14ac:dyDescent="0.25">
      <c r="C56" s="3" t="s">
        <v>41</v>
      </c>
      <c r="D56" s="12">
        <f>SUM(D57:D65)</f>
        <v>6929823</v>
      </c>
      <c r="E56" s="12">
        <f>SUM(E57:E65)</f>
        <v>21029271</v>
      </c>
      <c r="F56" s="11"/>
      <c r="G56" s="11"/>
      <c r="H56" s="15">
        <f t="shared" ref="H56:H73" si="2">SUM(F56:G56)</f>
        <v>0</v>
      </c>
    </row>
    <row r="57" spans="3:10" x14ac:dyDescent="0.25">
      <c r="C57" s="4" t="s">
        <v>42</v>
      </c>
      <c r="D57" s="16">
        <v>3332325</v>
      </c>
      <c r="E57" s="16">
        <v>16747493</v>
      </c>
      <c r="F57" s="11"/>
      <c r="G57" s="11"/>
      <c r="H57" s="14">
        <f t="shared" si="2"/>
        <v>0</v>
      </c>
    </row>
    <row r="58" spans="3:10" x14ac:dyDescent="0.25">
      <c r="C58" s="4" t="s">
        <v>43</v>
      </c>
      <c r="D58" s="16">
        <v>684080</v>
      </c>
      <c r="E58" s="16">
        <v>1118475</v>
      </c>
      <c r="F58" s="11"/>
      <c r="G58" s="11"/>
      <c r="H58" s="14">
        <f t="shared" si="2"/>
        <v>0</v>
      </c>
      <c r="J58" s="14"/>
    </row>
    <row r="59" spans="3:10" x14ac:dyDescent="0.25">
      <c r="C59" s="4" t="s">
        <v>44</v>
      </c>
      <c r="D59" s="16">
        <v>83584</v>
      </c>
      <c r="E59" s="16">
        <v>86204</v>
      </c>
      <c r="F59" s="11"/>
      <c r="G59" s="11"/>
      <c r="H59" s="14">
        <f t="shared" si="2"/>
        <v>0</v>
      </c>
    </row>
    <row r="60" spans="3:10" x14ac:dyDescent="0.25">
      <c r="C60" s="4" t="s">
        <v>45</v>
      </c>
      <c r="D60" s="16"/>
      <c r="E60" s="16"/>
      <c r="F60" s="11"/>
      <c r="G60" s="11"/>
      <c r="H60" s="14">
        <f t="shared" si="2"/>
        <v>0</v>
      </c>
    </row>
    <row r="61" spans="3:10" x14ac:dyDescent="0.25">
      <c r="C61" s="4" t="s">
        <v>46</v>
      </c>
      <c r="D61" s="16">
        <v>2338834</v>
      </c>
      <c r="E61" s="16">
        <v>2626099</v>
      </c>
      <c r="F61" s="11"/>
      <c r="G61" s="11"/>
      <c r="H61" s="14">
        <f t="shared" si="2"/>
        <v>0</v>
      </c>
    </row>
    <row r="62" spans="3:10" x14ac:dyDescent="0.25">
      <c r="C62" s="4" t="s">
        <v>47</v>
      </c>
      <c r="D62" s="16">
        <v>256000</v>
      </c>
      <c r="E62" s="16">
        <v>256000</v>
      </c>
      <c r="F62" s="11"/>
      <c r="G62" s="11"/>
      <c r="H62" s="14">
        <f t="shared" si="2"/>
        <v>0</v>
      </c>
    </row>
    <row r="63" spans="3:10" x14ac:dyDescent="0.25">
      <c r="C63" s="4" t="s">
        <v>48</v>
      </c>
      <c r="D63" s="16">
        <v>40000</v>
      </c>
      <c r="E63" s="16"/>
      <c r="F63" s="11"/>
      <c r="G63" s="11"/>
      <c r="H63" s="14">
        <f t="shared" si="2"/>
        <v>0</v>
      </c>
    </row>
    <row r="64" spans="3:10" x14ac:dyDescent="0.25">
      <c r="C64" s="4" t="s">
        <v>49</v>
      </c>
      <c r="D64" s="16">
        <v>45000</v>
      </c>
      <c r="E64" s="16">
        <v>45000</v>
      </c>
      <c r="F64" s="11"/>
      <c r="G64" s="11"/>
      <c r="H64" s="14">
        <f t="shared" si="2"/>
        <v>0</v>
      </c>
    </row>
    <row r="65" spans="3:8" x14ac:dyDescent="0.25">
      <c r="C65" s="4" t="s">
        <v>50</v>
      </c>
      <c r="D65" s="16">
        <v>150000</v>
      </c>
      <c r="E65" s="16">
        <v>150000</v>
      </c>
      <c r="F65" s="11"/>
      <c r="G65" s="11"/>
      <c r="H65" s="14">
        <f t="shared" si="2"/>
        <v>0</v>
      </c>
    </row>
    <row r="66" spans="3:8" x14ac:dyDescent="0.25">
      <c r="C66" s="3" t="s">
        <v>51</v>
      </c>
      <c r="D66" s="12">
        <f>+D67+D68+D69+D70</f>
        <v>2160801</v>
      </c>
      <c r="E66" s="12">
        <f>+E67+E68+E69+E70</f>
        <v>52160801</v>
      </c>
      <c r="F66" s="11">
        <v>0</v>
      </c>
      <c r="G66" s="11">
        <v>0</v>
      </c>
      <c r="H66" s="14">
        <f t="shared" si="2"/>
        <v>0</v>
      </c>
    </row>
    <row r="67" spans="3:8" x14ac:dyDescent="0.25">
      <c r="C67" s="4" t="s">
        <v>52</v>
      </c>
      <c r="D67" s="11">
        <v>2160801</v>
      </c>
      <c r="E67" s="16">
        <v>52160801</v>
      </c>
      <c r="F67" s="11">
        <v>0</v>
      </c>
      <c r="G67" s="11">
        <v>0</v>
      </c>
      <c r="H67" s="14">
        <f t="shared" si="2"/>
        <v>0</v>
      </c>
    </row>
    <row r="68" spans="3:8" x14ac:dyDescent="0.25">
      <c r="C68" s="4" t="s">
        <v>53</v>
      </c>
      <c r="D68" s="11">
        <v>0</v>
      </c>
      <c r="E68" s="11">
        <v>0</v>
      </c>
      <c r="F68" s="11">
        <v>0</v>
      </c>
      <c r="G68" s="11">
        <v>0</v>
      </c>
      <c r="H68" s="14">
        <f t="shared" si="2"/>
        <v>0</v>
      </c>
    </row>
    <row r="69" spans="3:8" x14ac:dyDescent="0.25">
      <c r="C69" s="4" t="s">
        <v>54</v>
      </c>
      <c r="D69" s="11">
        <v>0</v>
      </c>
      <c r="E69" s="11">
        <v>0</v>
      </c>
      <c r="F69" s="11">
        <v>0</v>
      </c>
      <c r="G69" s="11">
        <v>0</v>
      </c>
      <c r="H69" s="14">
        <f t="shared" si="2"/>
        <v>0</v>
      </c>
    </row>
    <row r="70" spans="3:8" x14ac:dyDescent="0.25">
      <c r="C70" s="4" t="s">
        <v>55</v>
      </c>
      <c r="D70" s="11">
        <v>0</v>
      </c>
      <c r="E70" s="11">
        <v>0</v>
      </c>
      <c r="F70" s="11">
        <v>0</v>
      </c>
      <c r="G70" s="11">
        <v>0</v>
      </c>
      <c r="H70" s="14">
        <f t="shared" si="2"/>
        <v>0</v>
      </c>
    </row>
    <row r="71" spans="3:8" x14ac:dyDescent="0.25">
      <c r="C71" s="3" t="s">
        <v>56</v>
      </c>
      <c r="D71" s="11">
        <v>0</v>
      </c>
      <c r="E71" s="11">
        <v>0</v>
      </c>
      <c r="F71" s="11">
        <v>0</v>
      </c>
      <c r="G71" s="11">
        <v>0</v>
      </c>
      <c r="H71" s="14">
        <f t="shared" si="2"/>
        <v>0</v>
      </c>
    </row>
    <row r="72" spans="3:8" x14ac:dyDescent="0.25">
      <c r="C72" s="4" t="s">
        <v>57</v>
      </c>
      <c r="D72" s="11">
        <v>0</v>
      </c>
      <c r="E72" s="11">
        <v>0</v>
      </c>
      <c r="F72" s="11">
        <v>0</v>
      </c>
      <c r="G72" s="11">
        <v>0</v>
      </c>
      <c r="H72" s="14">
        <f t="shared" si="2"/>
        <v>0</v>
      </c>
    </row>
    <row r="73" spans="3:8" x14ac:dyDescent="0.25">
      <c r="C73" s="4" t="s">
        <v>58</v>
      </c>
      <c r="D73" s="11">
        <v>0</v>
      </c>
      <c r="E73" s="11">
        <v>0</v>
      </c>
      <c r="F73" s="11">
        <v>0</v>
      </c>
      <c r="G73" s="11">
        <v>0</v>
      </c>
      <c r="H73" s="14">
        <f t="shared" si="2"/>
        <v>0</v>
      </c>
    </row>
    <row r="74" spans="3:8" x14ac:dyDescent="0.25">
      <c r="C74" s="3" t="s">
        <v>59</v>
      </c>
      <c r="D74" s="11"/>
      <c r="E74" s="11"/>
      <c r="F74" s="11"/>
      <c r="G74" s="11"/>
      <c r="H74" s="14"/>
    </row>
    <row r="75" spans="3:8" x14ac:dyDescent="0.25">
      <c r="C75" s="4" t="s">
        <v>60</v>
      </c>
      <c r="D75" s="11"/>
      <c r="E75" s="11"/>
      <c r="F75" s="11"/>
      <c r="G75" s="11"/>
      <c r="H75" s="14"/>
    </row>
    <row r="76" spans="3:8" x14ac:dyDescent="0.25">
      <c r="C76" s="4" t="s">
        <v>61</v>
      </c>
      <c r="D76" s="11"/>
      <c r="E76" s="11"/>
      <c r="F76" s="11"/>
      <c r="G76" s="11"/>
      <c r="H76" s="14"/>
    </row>
    <row r="77" spans="3:8" x14ac:dyDescent="0.25">
      <c r="C77" s="4" t="s">
        <v>62</v>
      </c>
      <c r="D77" s="11"/>
      <c r="E77" s="11"/>
      <c r="F77" s="11"/>
      <c r="G77" s="11"/>
      <c r="H77" s="14"/>
    </row>
    <row r="78" spans="3:8" x14ac:dyDescent="0.25">
      <c r="C78" s="4"/>
      <c r="D78" s="11"/>
      <c r="E78" s="11"/>
      <c r="F78" s="11"/>
      <c r="G78" s="11"/>
      <c r="H78" s="14"/>
    </row>
    <row r="79" spans="3:8" x14ac:dyDescent="0.25">
      <c r="C79" s="4"/>
      <c r="D79" s="11"/>
      <c r="E79" s="11"/>
      <c r="F79" s="11"/>
      <c r="G79" s="11"/>
      <c r="H79" s="14"/>
    </row>
    <row r="80" spans="3:8" x14ac:dyDescent="0.25">
      <c r="C80" s="4"/>
      <c r="D80" s="11"/>
      <c r="E80" s="11"/>
      <c r="F80" s="11"/>
      <c r="G80" s="11"/>
      <c r="H80" s="14"/>
    </row>
    <row r="81" spans="3:8" x14ac:dyDescent="0.25">
      <c r="C81" s="4"/>
      <c r="D81" s="11"/>
      <c r="E81" s="11"/>
      <c r="F81" s="11"/>
      <c r="G81" s="11"/>
      <c r="H81" s="14"/>
    </row>
    <row r="82" spans="3:8" x14ac:dyDescent="0.25">
      <c r="C82" s="1" t="s">
        <v>64</v>
      </c>
      <c r="D82" s="11">
        <v>0</v>
      </c>
      <c r="E82" s="11">
        <v>0</v>
      </c>
      <c r="F82" s="11">
        <v>0</v>
      </c>
      <c r="G82" s="11">
        <v>0</v>
      </c>
      <c r="H82" s="14">
        <f t="shared" ref="H82:H91" si="3">SUM(F82:G82)</f>
        <v>0</v>
      </c>
    </row>
    <row r="83" spans="3:8" x14ac:dyDescent="0.25">
      <c r="C83" s="3" t="s">
        <v>65</v>
      </c>
      <c r="D83" s="11">
        <v>0</v>
      </c>
      <c r="E83" s="11">
        <v>0</v>
      </c>
      <c r="F83" s="11">
        <v>0</v>
      </c>
      <c r="G83" s="11">
        <v>0</v>
      </c>
      <c r="H83" s="14">
        <f t="shared" si="3"/>
        <v>0</v>
      </c>
    </row>
    <row r="84" spans="3:8" x14ac:dyDescent="0.25">
      <c r="C84" s="4" t="s">
        <v>66</v>
      </c>
      <c r="D84" s="11">
        <v>0</v>
      </c>
      <c r="E84" s="11">
        <v>0</v>
      </c>
      <c r="F84" s="11">
        <v>0</v>
      </c>
      <c r="G84" s="11">
        <v>0</v>
      </c>
      <c r="H84" s="14">
        <f t="shared" si="3"/>
        <v>0</v>
      </c>
    </row>
    <row r="85" spans="3:8" x14ac:dyDescent="0.25">
      <c r="C85" s="4" t="s">
        <v>67</v>
      </c>
      <c r="D85" s="11">
        <v>0</v>
      </c>
      <c r="E85" s="11">
        <v>0</v>
      </c>
      <c r="F85" s="11">
        <v>0</v>
      </c>
      <c r="G85" s="11">
        <v>0</v>
      </c>
      <c r="H85" s="14">
        <f t="shared" si="3"/>
        <v>0</v>
      </c>
    </row>
    <row r="86" spans="3:8" x14ac:dyDescent="0.25">
      <c r="C86" s="3" t="s">
        <v>68</v>
      </c>
      <c r="D86" s="11">
        <v>0</v>
      </c>
      <c r="E86" s="11">
        <v>0</v>
      </c>
      <c r="F86" s="11">
        <v>0</v>
      </c>
      <c r="G86" s="11">
        <v>0</v>
      </c>
      <c r="H86" s="14">
        <f t="shared" si="3"/>
        <v>0</v>
      </c>
    </row>
    <row r="87" spans="3:8" x14ac:dyDescent="0.25">
      <c r="C87" s="4" t="s">
        <v>69</v>
      </c>
      <c r="D87" s="11">
        <v>0</v>
      </c>
      <c r="E87" s="11">
        <v>0</v>
      </c>
      <c r="F87" s="11">
        <v>0</v>
      </c>
      <c r="G87" s="11">
        <v>0</v>
      </c>
      <c r="H87" s="14">
        <f t="shared" si="3"/>
        <v>0</v>
      </c>
    </row>
    <row r="88" spans="3:8" x14ac:dyDescent="0.25">
      <c r="C88" s="4" t="s">
        <v>70</v>
      </c>
      <c r="D88" s="11">
        <v>0</v>
      </c>
      <c r="E88" s="11">
        <v>0</v>
      </c>
      <c r="F88" s="11">
        <v>0</v>
      </c>
      <c r="G88" s="11">
        <v>0</v>
      </c>
      <c r="H88" s="14">
        <f t="shared" si="3"/>
        <v>0</v>
      </c>
    </row>
    <row r="89" spans="3:8" x14ac:dyDescent="0.25">
      <c r="C89" s="3" t="s">
        <v>71</v>
      </c>
      <c r="D89" s="11">
        <v>0</v>
      </c>
      <c r="E89" s="11">
        <v>0</v>
      </c>
      <c r="F89" s="11">
        <v>0</v>
      </c>
      <c r="G89" s="11">
        <v>0</v>
      </c>
      <c r="H89" s="14">
        <f t="shared" si="3"/>
        <v>0</v>
      </c>
    </row>
    <row r="90" spans="3:8" x14ac:dyDescent="0.25">
      <c r="C90" s="4" t="s">
        <v>72</v>
      </c>
      <c r="D90" s="11">
        <v>0</v>
      </c>
      <c r="E90" s="11">
        <v>0</v>
      </c>
      <c r="F90" s="11">
        <v>0</v>
      </c>
      <c r="G90" s="11">
        <v>0</v>
      </c>
      <c r="H90" s="14">
        <f t="shared" si="3"/>
        <v>0</v>
      </c>
    </row>
    <row r="91" spans="3:8" ht="15.75" thickBot="1" x14ac:dyDescent="0.3">
      <c r="C91" s="31" t="s">
        <v>116</v>
      </c>
      <c r="D91" s="29">
        <f>+D56+D39+D29+D13+D19+D66</f>
        <v>166100000</v>
      </c>
      <c r="E91" s="29">
        <f>+E56+E39+E29+E13+E19+E66</f>
        <v>239778054.80000001</v>
      </c>
      <c r="F91" s="30">
        <f>+F56+F39+F29+F13+F19</f>
        <v>8017334.7600000007</v>
      </c>
      <c r="G91" s="30">
        <f>+G56+G39+G29+G13+G19</f>
        <v>12725220.33</v>
      </c>
      <c r="H91" s="30">
        <f t="shared" si="3"/>
        <v>20742555.09</v>
      </c>
    </row>
    <row r="92" spans="3:8" ht="15.75" thickTop="1" x14ac:dyDescent="0.25"/>
    <row r="94" spans="3:8" x14ac:dyDescent="0.25">
      <c r="D94" s="11"/>
    </row>
    <row r="95" spans="3:8" x14ac:dyDescent="0.25">
      <c r="C95" t="s">
        <v>84</v>
      </c>
      <c r="D95" s="11"/>
    </row>
    <row r="96" spans="3:8" x14ac:dyDescent="0.25">
      <c r="C96" t="s">
        <v>85</v>
      </c>
      <c r="D96" s="11"/>
    </row>
    <row r="97" spans="3:6" x14ac:dyDescent="0.25">
      <c r="C97" s="13" t="s">
        <v>90</v>
      </c>
      <c r="D97" s="11"/>
    </row>
    <row r="98" spans="3:6" x14ac:dyDescent="0.25">
      <c r="C98" t="s">
        <v>91</v>
      </c>
      <c r="D98" s="11"/>
    </row>
    <row r="99" spans="3:6" x14ac:dyDescent="0.25">
      <c r="D99" s="11"/>
    </row>
    <row r="100" spans="3:6" x14ac:dyDescent="0.25">
      <c r="C100" t="s">
        <v>89</v>
      </c>
      <c r="D100" s="11"/>
    </row>
    <row r="101" spans="3:6" ht="15.75" thickBot="1" x14ac:dyDescent="0.3"/>
    <row r="102" spans="3:6" ht="15.75" thickBot="1" x14ac:dyDescent="0.3">
      <c r="C102" s="10" t="s">
        <v>81</v>
      </c>
    </row>
    <row r="103" spans="3:6" ht="30.75" thickBot="1" x14ac:dyDescent="0.3">
      <c r="C103" s="8" t="s">
        <v>82</v>
      </c>
      <c r="F103" s="16"/>
    </row>
    <row r="104" spans="3:6" ht="60.75" thickBot="1" x14ac:dyDescent="0.3">
      <c r="C104" s="9" t="s">
        <v>83</v>
      </c>
      <c r="F104" s="16"/>
    </row>
  </sheetData>
  <mergeCells count="9">
    <mergeCell ref="C3:H3"/>
    <mergeCell ref="C4:H4"/>
    <mergeCell ref="C10:C11"/>
    <mergeCell ref="D10:D11"/>
    <mergeCell ref="E10:E11"/>
    <mergeCell ref="C5:H5"/>
    <mergeCell ref="C6:H6"/>
    <mergeCell ref="C7:H7"/>
    <mergeCell ref="F10:H10"/>
  </mergeCells>
  <pageMargins left="0.23622047244094491" right="0.23622047244094491" top="0.74803149606299213" bottom="0.74803149606299213" header="0.31496062992125984" footer="0.31496062992125984"/>
  <pageSetup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4"/>
  <sheetViews>
    <sheetView workbookViewId="0">
      <selection activeCell="F28" sqref="F28"/>
    </sheetView>
  </sheetViews>
  <sheetFormatPr baseColWidth="10" defaultRowHeight="15" x14ac:dyDescent="0.25"/>
  <cols>
    <col min="3" max="3" width="23.7109375" customWidth="1"/>
    <col min="4" max="4" width="18.85546875" customWidth="1"/>
    <col min="5" max="5" width="23.7109375" customWidth="1"/>
    <col min="6" max="6" width="18.7109375" customWidth="1"/>
    <col min="7" max="7" width="13.140625" bestFit="1" customWidth="1"/>
    <col min="8" max="9" width="13" customWidth="1"/>
    <col min="10" max="10" width="13.7109375" customWidth="1"/>
  </cols>
  <sheetData>
    <row r="3" spans="1:17" ht="28.5" x14ac:dyDescent="0.25">
      <c r="C3" s="50" t="s">
        <v>86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7" ht="18.75" x14ac:dyDescent="0.3">
      <c r="A4" s="49"/>
      <c r="B4" s="49"/>
      <c r="F4" s="52"/>
      <c r="G4" s="52"/>
      <c r="H4" s="52"/>
      <c r="I4" s="52"/>
      <c r="J4" s="52"/>
      <c r="K4" s="52"/>
      <c r="L4" s="52"/>
      <c r="O4" s="21"/>
      <c r="P4" s="21"/>
      <c r="Q4" s="21"/>
    </row>
    <row r="5" spans="1:17" ht="18.75" customHeight="1" x14ac:dyDescent="0.3">
      <c r="A5" s="49"/>
      <c r="B5" s="49"/>
      <c r="F5" s="18"/>
      <c r="G5" s="53" t="s">
        <v>94</v>
      </c>
      <c r="H5" s="53"/>
      <c r="I5" s="53"/>
      <c r="J5" s="53"/>
      <c r="K5" s="18"/>
      <c r="L5" s="47"/>
      <c r="M5" s="47"/>
      <c r="N5" s="47"/>
      <c r="O5" s="21"/>
      <c r="P5" s="21"/>
      <c r="Q5" s="21"/>
    </row>
    <row r="6" spans="1:17" ht="15.75" x14ac:dyDescent="0.25">
      <c r="A6" s="49"/>
      <c r="B6" s="49"/>
      <c r="H6" s="19">
        <v>2023</v>
      </c>
      <c r="L6" s="47"/>
      <c r="M6" s="47"/>
      <c r="N6" s="47"/>
      <c r="O6" s="21"/>
      <c r="P6" s="21"/>
      <c r="Q6" s="21"/>
    </row>
    <row r="7" spans="1:17" x14ac:dyDescent="0.25">
      <c r="A7" s="49"/>
      <c r="B7" s="49"/>
      <c r="L7" s="47"/>
      <c r="M7" s="47"/>
      <c r="N7" s="47"/>
    </row>
    <row r="8" spans="1:17" x14ac:dyDescent="0.25">
      <c r="L8" s="47"/>
      <c r="M8" s="47"/>
      <c r="N8" s="47"/>
    </row>
    <row r="9" spans="1:17" x14ac:dyDescent="0.25">
      <c r="C9" t="s">
        <v>96</v>
      </c>
      <c r="D9" s="20" t="s">
        <v>92</v>
      </c>
      <c r="E9" s="20"/>
      <c r="F9" s="20"/>
      <c r="G9" s="20"/>
      <c r="H9" s="20"/>
    </row>
    <row r="10" spans="1:17" x14ac:dyDescent="0.25">
      <c r="C10" t="s">
        <v>97</v>
      </c>
      <c r="D10" s="48" t="s">
        <v>93</v>
      </c>
      <c r="E10" s="48"/>
      <c r="F10" s="48"/>
      <c r="G10" s="48"/>
      <c r="H10" s="48"/>
    </row>
    <row r="11" spans="1:17" x14ac:dyDescent="0.25">
      <c r="C11" t="s">
        <v>98</v>
      </c>
      <c r="D11" s="20" t="s">
        <v>95</v>
      </c>
      <c r="E11" s="20"/>
      <c r="F11" s="20"/>
      <c r="G11" s="20"/>
      <c r="H11" s="20"/>
    </row>
    <row r="13" spans="1:17" ht="15" customHeight="1" x14ac:dyDescent="0.25">
      <c r="C13" s="13" t="s">
        <v>99</v>
      </c>
      <c r="E13" s="13" t="s">
        <v>104</v>
      </c>
    </row>
    <row r="14" spans="1:17" x14ac:dyDescent="0.25">
      <c r="C14" t="s">
        <v>100</v>
      </c>
      <c r="D14" s="11">
        <v>156000000</v>
      </c>
      <c r="E14" t="s">
        <v>100</v>
      </c>
      <c r="F14" s="11">
        <v>21084863</v>
      </c>
    </row>
    <row r="15" spans="1:17" x14ac:dyDescent="0.25">
      <c r="C15" t="s">
        <v>101</v>
      </c>
      <c r="D15" s="11">
        <v>267969082.74000001</v>
      </c>
      <c r="E15" t="s">
        <v>101</v>
      </c>
      <c r="F15" s="11">
        <v>21084863</v>
      </c>
    </row>
    <row r="16" spans="1:17" x14ac:dyDescent="0.25">
      <c r="C16" t="s">
        <v>102</v>
      </c>
      <c r="D16" s="11">
        <v>234833366.66999999</v>
      </c>
      <c r="E16" t="s">
        <v>103</v>
      </c>
      <c r="F16" s="11">
        <v>9294683.8599999994</v>
      </c>
    </row>
    <row r="17" spans="1:19" x14ac:dyDescent="0.25">
      <c r="C17" t="s">
        <v>103</v>
      </c>
      <c r="D17" s="11">
        <v>61696678.649999999</v>
      </c>
      <c r="F17" s="11"/>
    </row>
    <row r="20" spans="1:19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</row>
    <row r="21" spans="1:19" x14ac:dyDescent="0.25">
      <c r="A21" s="21"/>
      <c r="B21" s="21"/>
      <c r="C21" s="21"/>
      <c r="D21" s="21"/>
      <c r="E21" s="21"/>
      <c r="F21" s="21"/>
      <c r="G21" s="22" t="s">
        <v>106</v>
      </c>
      <c r="H21" s="22" t="s">
        <v>107</v>
      </c>
      <c r="I21" s="22" t="s">
        <v>108</v>
      </c>
      <c r="J21" s="22" t="s">
        <v>109</v>
      </c>
      <c r="K21" s="21"/>
      <c r="L21" s="21"/>
      <c r="M21" s="21"/>
      <c r="N21" s="21"/>
      <c r="O21" s="21"/>
      <c r="P21" s="21"/>
      <c r="Q21" s="21"/>
      <c r="R21" s="21"/>
      <c r="S21" s="21"/>
    </row>
    <row r="22" spans="1:19" x14ac:dyDescent="0.25">
      <c r="A22" s="21"/>
      <c r="B22" s="21"/>
      <c r="C22" s="21"/>
      <c r="D22" s="54" t="s">
        <v>105</v>
      </c>
      <c r="E22" s="54"/>
      <c r="F22" s="54"/>
      <c r="G22" s="27">
        <v>31500</v>
      </c>
      <c r="H22" s="27">
        <v>31284</v>
      </c>
      <c r="I22" s="27">
        <v>32233</v>
      </c>
      <c r="J22" s="27">
        <v>8029</v>
      </c>
      <c r="K22" s="21"/>
      <c r="L22" s="21"/>
      <c r="M22" s="21"/>
      <c r="N22" s="21"/>
      <c r="O22" s="21"/>
      <c r="P22" s="21"/>
      <c r="Q22" s="21"/>
      <c r="R22" s="21"/>
      <c r="S22" s="21"/>
    </row>
    <row r="23" spans="1:19" x14ac:dyDescent="0.25">
      <c r="A23" s="21"/>
      <c r="B23" s="21"/>
      <c r="C23" s="21"/>
      <c r="D23" s="22"/>
      <c r="E23" s="22"/>
      <c r="F23" s="22"/>
      <c r="G23" s="22"/>
      <c r="H23" s="22"/>
      <c r="I23" s="22"/>
      <c r="J23" s="22"/>
      <c r="K23" s="21"/>
      <c r="L23" s="21"/>
      <c r="M23" s="21"/>
      <c r="N23" s="21"/>
      <c r="O23" s="21"/>
      <c r="P23" s="21"/>
      <c r="Q23" s="21"/>
      <c r="R23" s="21"/>
      <c r="S23" s="21"/>
    </row>
    <row r="24" spans="1:19" x14ac:dyDescent="0.25">
      <c r="A24" s="21"/>
      <c r="B24" s="21"/>
      <c r="C24" s="21"/>
      <c r="D24" s="46" t="s">
        <v>110</v>
      </c>
      <c r="E24" s="46"/>
      <c r="F24" s="46"/>
      <c r="G24" s="24">
        <v>5271215.75</v>
      </c>
      <c r="H24" s="24">
        <v>4900000</v>
      </c>
      <c r="I24" s="24">
        <v>4650000</v>
      </c>
      <c r="J24" s="24">
        <v>5271215.75</v>
      </c>
      <c r="K24" s="21"/>
      <c r="L24" s="21"/>
      <c r="M24" s="21"/>
      <c r="N24" s="21"/>
      <c r="O24" s="21"/>
      <c r="P24" s="21"/>
      <c r="Q24" s="21"/>
      <c r="R24" s="21"/>
      <c r="S24" s="21"/>
    </row>
    <row r="25" spans="1:19" x14ac:dyDescent="0.25">
      <c r="A25" s="21"/>
      <c r="B25" s="21"/>
      <c r="C25" s="21"/>
      <c r="D25" s="22"/>
      <c r="E25" s="22"/>
      <c r="F25" s="22"/>
      <c r="G25" s="22"/>
      <c r="H25" s="22"/>
      <c r="I25" s="22"/>
      <c r="J25" s="22"/>
      <c r="K25" s="21"/>
      <c r="L25" s="21"/>
      <c r="M25" s="21"/>
      <c r="N25" s="21"/>
      <c r="O25" s="21"/>
      <c r="P25" s="21"/>
      <c r="Q25" s="21"/>
      <c r="R25" s="21"/>
      <c r="S25" s="21"/>
    </row>
    <row r="26" spans="1:19" x14ac:dyDescent="0.25">
      <c r="A26" s="21"/>
      <c r="B26" s="21"/>
      <c r="C26" s="21"/>
      <c r="D26" s="25"/>
      <c r="E26" s="25"/>
      <c r="F26" s="25" t="s">
        <v>111</v>
      </c>
      <c r="G26" s="27">
        <v>13515</v>
      </c>
      <c r="H26" s="25"/>
      <c r="I26" s="25"/>
      <c r="J26" s="25"/>
      <c r="K26" s="21"/>
      <c r="L26" s="21"/>
      <c r="M26" s="21"/>
      <c r="N26" s="21"/>
      <c r="O26" s="21"/>
      <c r="P26" s="21"/>
      <c r="Q26" s="21"/>
      <c r="R26" s="21"/>
      <c r="S26" s="21"/>
    </row>
    <row r="27" spans="1:19" x14ac:dyDescent="0.25">
      <c r="A27" s="21"/>
      <c r="B27" s="21"/>
      <c r="C27" s="21"/>
      <c r="D27" s="22"/>
      <c r="E27" s="22"/>
      <c r="F27" s="22"/>
      <c r="G27" s="22"/>
      <c r="H27" s="22"/>
      <c r="I27" s="22"/>
      <c r="J27" s="22"/>
      <c r="K27" s="21"/>
      <c r="L27" s="21"/>
      <c r="M27" s="21"/>
      <c r="N27" s="21"/>
      <c r="O27" s="21"/>
      <c r="P27" s="21"/>
      <c r="Q27" s="21"/>
      <c r="R27" s="21"/>
      <c r="S27" s="21"/>
    </row>
    <row r="28" spans="1:19" x14ac:dyDescent="0.25">
      <c r="A28" s="21"/>
      <c r="B28" s="21"/>
      <c r="C28" s="21"/>
      <c r="D28" s="25"/>
      <c r="E28" s="25"/>
      <c r="F28" s="25" t="s">
        <v>112</v>
      </c>
      <c r="G28" s="24">
        <v>4696398.78</v>
      </c>
      <c r="H28" s="24">
        <v>4598287.08</v>
      </c>
      <c r="I28" s="24"/>
      <c r="J28" s="24"/>
      <c r="K28" s="21"/>
      <c r="L28" s="21"/>
      <c r="M28" s="21"/>
      <c r="N28" s="21"/>
      <c r="O28" s="21"/>
      <c r="P28" s="21"/>
      <c r="Q28" s="21"/>
      <c r="R28" s="21"/>
      <c r="S28" s="21"/>
    </row>
    <row r="29" spans="1:19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</row>
    <row r="30" spans="1:19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</row>
    <row r="31" spans="1:19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</row>
    <row r="32" spans="1:19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</row>
    <row r="33" spans="1:19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</row>
    <row r="34" spans="1:19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</row>
  </sheetData>
  <mergeCells count="8">
    <mergeCell ref="D24:F24"/>
    <mergeCell ref="L5:N8"/>
    <mergeCell ref="D10:H10"/>
    <mergeCell ref="A4:B7"/>
    <mergeCell ref="C3:P3"/>
    <mergeCell ref="F4:L4"/>
    <mergeCell ref="G5:J5"/>
    <mergeCell ref="D22:F2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4"/>
  <sheetViews>
    <sheetView topLeftCell="A3" workbookViewId="0">
      <selection activeCell="J16" sqref="J16"/>
    </sheetView>
  </sheetViews>
  <sheetFormatPr baseColWidth="10" defaultRowHeight="15" x14ac:dyDescent="0.25"/>
  <cols>
    <col min="3" max="3" width="23.7109375" customWidth="1"/>
    <col min="4" max="4" width="18.85546875" customWidth="1"/>
    <col min="5" max="5" width="23.7109375" customWidth="1"/>
    <col min="6" max="6" width="18.7109375" customWidth="1"/>
    <col min="7" max="7" width="13.140625" bestFit="1" customWidth="1"/>
    <col min="8" max="9" width="13" customWidth="1"/>
    <col min="10" max="10" width="13.7109375" customWidth="1"/>
  </cols>
  <sheetData>
    <row r="3" spans="1:17" ht="28.5" x14ac:dyDescent="0.25">
      <c r="C3" s="50" t="s">
        <v>86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7" ht="18.75" x14ac:dyDescent="0.3">
      <c r="A4" s="49"/>
      <c r="B4" s="49"/>
      <c r="F4" s="52"/>
      <c r="G4" s="52"/>
      <c r="H4" s="52"/>
      <c r="I4" s="52"/>
      <c r="J4" s="52"/>
      <c r="K4" s="52"/>
      <c r="L4" s="52"/>
      <c r="O4" s="21"/>
      <c r="P4" s="21"/>
      <c r="Q4" s="21"/>
    </row>
    <row r="5" spans="1:17" ht="18.75" customHeight="1" x14ac:dyDescent="0.3">
      <c r="A5" s="49"/>
      <c r="B5" s="49"/>
      <c r="F5" s="18"/>
      <c r="G5" s="53" t="s">
        <v>94</v>
      </c>
      <c r="H5" s="53"/>
      <c r="I5" s="53"/>
      <c r="J5" s="53"/>
      <c r="K5" s="18"/>
      <c r="L5" s="47"/>
      <c r="M5" s="47"/>
      <c r="N5" s="47"/>
      <c r="O5" s="21"/>
      <c r="P5" s="21"/>
      <c r="Q5" s="21"/>
    </row>
    <row r="6" spans="1:17" ht="15.75" x14ac:dyDescent="0.25">
      <c r="A6" s="49"/>
      <c r="B6" s="49"/>
      <c r="H6" s="19">
        <v>2023</v>
      </c>
      <c r="L6" s="47"/>
      <c r="M6" s="47"/>
      <c r="N6" s="47"/>
      <c r="O6" s="21"/>
      <c r="P6" s="21"/>
      <c r="Q6" s="21"/>
    </row>
    <row r="7" spans="1:17" x14ac:dyDescent="0.25">
      <c r="A7" s="49"/>
      <c r="B7" s="49"/>
      <c r="L7" s="47"/>
      <c r="M7" s="47"/>
      <c r="N7" s="47"/>
    </row>
    <row r="8" spans="1:17" x14ac:dyDescent="0.25">
      <c r="L8" s="47"/>
      <c r="M8" s="47"/>
      <c r="N8" s="47"/>
    </row>
    <row r="9" spans="1:17" x14ac:dyDescent="0.25">
      <c r="C9" t="s">
        <v>96</v>
      </c>
      <c r="D9" t="s">
        <v>92</v>
      </c>
    </row>
    <row r="10" spans="1:17" x14ac:dyDescent="0.25">
      <c r="C10" t="s">
        <v>97</v>
      </c>
      <c r="D10" t="s">
        <v>113</v>
      </c>
    </row>
    <row r="11" spans="1:17" x14ac:dyDescent="0.25">
      <c r="C11" t="s">
        <v>98</v>
      </c>
      <c r="D11" t="s">
        <v>114</v>
      </c>
    </row>
    <row r="13" spans="1:17" ht="15" customHeight="1" x14ac:dyDescent="0.25">
      <c r="C13" s="13" t="s">
        <v>99</v>
      </c>
      <c r="E13" s="13" t="s">
        <v>104</v>
      </c>
    </row>
    <row r="14" spans="1:17" x14ac:dyDescent="0.25">
      <c r="C14" t="s">
        <v>100</v>
      </c>
      <c r="D14" s="11">
        <v>156000000</v>
      </c>
      <c r="E14" t="s">
        <v>100</v>
      </c>
      <c r="F14" s="16">
        <v>7854551</v>
      </c>
    </row>
    <row r="15" spans="1:17" x14ac:dyDescent="0.25">
      <c r="C15" t="s">
        <v>101</v>
      </c>
      <c r="D15" s="11">
        <v>267969082.74000001</v>
      </c>
      <c r="E15" t="s">
        <v>101</v>
      </c>
      <c r="F15" s="16">
        <v>7854551</v>
      </c>
    </row>
    <row r="16" spans="1:17" x14ac:dyDescent="0.25">
      <c r="C16" t="s">
        <v>102</v>
      </c>
      <c r="D16" s="11">
        <v>239038508.74000001</v>
      </c>
      <c r="E16" t="s">
        <v>103</v>
      </c>
      <c r="F16" s="16">
        <v>3139456.97</v>
      </c>
    </row>
    <row r="17" spans="1:19" x14ac:dyDescent="0.25">
      <c r="C17" t="s">
        <v>103</v>
      </c>
      <c r="D17" s="11">
        <v>36514109.439999998</v>
      </c>
      <c r="F17" s="11"/>
    </row>
    <row r="20" spans="1:19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</row>
    <row r="21" spans="1:19" x14ac:dyDescent="0.25">
      <c r="A21" s="21"/>
      <c r="B21" s="21"/>
      <c r="C21" s="21"/>
      <c r="D21" s="21"/>
      <c r="E21" s="21"/>
      <c r="F21" s="21"/>
      <c r="G21" s="22" t="s">
        <v>106</v>
      </c>
      <c r="H21" s="22" t="s">
        <v>107</v>
      </c>
      <c r="I21" s="22" t="s">
        <v>108</v>
      </c>
      <c r="J21" s="22" t="s">
        <v>109</v>
      </c>
      <c r="K21" s="21"/>
      <c r="L21" s="21"/>
      <c r="M21" s="21"/>
      <c r="N21" s="21"/>
      <c r="O21" s="21"/>
      <c r="P21" s="21"/>
      <c r="Q21" s="21"/>
      <c r="R21" s="21"/>
      <c r="S21" s="21"/>
    </row>
    <row r="22" spans="1:19" x14ac:dyDescent="0.25">
      <c r="A22" s="21"/>
      <c r="B22" s="21"/>
      <c r="C22" s="21"/>
      <c r="D22" s="54" t="s">
        <v>105</v>
      </c>
      <c r="E22" s="54"/>
      <c r="F22" s="54"/>
      <c r="G22" s="23">
        <v>75000</v>
      </c>
      <c r="H22" s="23">
        <v>139108</v>
      </c>
      <c r="I22" s="23">
        <v>40551</v>
      </c>
      <c r="J22" s="23">
        <v>31290</v>
      </c>
      <c r="K22" s="21"/>
      <c r="L22" s="21"/>
      <c r="M22" s="21"/>
      <c r="N22" s="21"/>
      <c r="O22" s="21"/>
      <c r="P22" s="21"/>
      <c r="Q22" s="21"/>
      <c r="R22" s="21"/>
      <c r="S22" s="21"/>
    </row>
    <row r="23" spans="1:19" x14ac:dyDescent="0.25">
      <c r="A23" s="21"/>
      <c r="B23" s="21"/>
      <c r="C23" s="21"/>
      <c r="D23" s="22"/>
      <c r="E23" s="22"/>
      <c r="F23" s="22"/>
      <c r="G23" s="22"/>
      <c r="H23" s="22"/>
      <c r="I23" s="22"/>
      <c r="J23" s="22"/>
      <c r="K23" s="21"/>
      <c r="L23" s="21"/>
      <c r="M23" s="21"/>
      <c r="N23" s="21"/>
      <c r="O23" s="21"/>
      <c r="P23" s="21"/>
      <c r="Q23" s="21"/>
      <c r="R23" s="21"/>
      <c r="S23" s="21"/>
    </row>
    <row r="24" spans="1:19" x14ac:dyDescent="0.25">
      <c r="A24" s="21"/>
      <c r="B24" s="21"/>
      <c r="C24" s="21"/>
      <c r="D24" s="46" t="s">
        <v>110</v>
      </c>
      <c r="E24" s="46"/>
      <c r="F24" s="46"/>
      <c r="G24" s="24">
        <v>1963637.75</v>
      </c>
      <c r="H24" s="24">
        <v>1963637.75</v>
      </c>
      <c r="I24" s="24">
        <v>1850000</v>
      </c>
      <c r="J24" s="24">
        <v>1850000</v>
      </c>
      <c r="K24" s="21"/>
      <c r="L24" s="21"/>
      <c r="M24" s="21"/>
      <c r="N24" s="21"/>
      <c r="O24" s="21"/>
      <c r="P24" s="21"/>
      <c r="Q24" s="21"/>
      <c r="R24" s="21"/>
      <c r="S24" s="21"/>
    </row>
    <row r="25" spans="1:19" x14ac:dyDescent="0.25">
      <c r="A25" s="21"/>
      <c r="B25" s="21"/>
      <c r="C25" s="21"/>
      <c r="D25" s="22"/>
      <c r="E25" s="22"/>
      <c r="F25" s="22"/>
      <c r="G25" s="22"/>
      <c r="H25" s="22"/>
      <c r="I25" s="22"/>
      <c r="J25" s="22"/>
      <c r="K25" s="21"/>
      <c r="L25" s="21"/>
      <c r="M25" s="21"/>
      <c r="N25" s="21"/>
      <c r="O25" s="21"/>
      <c r="P25" s="21"/>
      <c r="Q25" s="21"/>
      <c r="R25" s="21"/>
      <c r="S25" s="21"/>
    </row>
    <row r="26" spans="1:19" x14ac:dyDescent="0.25">
      <c r="A26" s="21"/>
      <c r="B26" s="21"/>
      <c r="C26" s="21"/>
      <c r="D26" s="25"/>
      <c r="E26" s="25"/>
      <c r="F26" s="25" t="s">
        <v>111</v>
      </c>
      <c r="G26" s="28">
        <v>44348</v>
      </c>
      <c r="H26" s="25"/>
      <c r="I26" s="25"/>
      <c r="J26" s="25"/>
      <c r="K26" s="21"/>
      <c r="L26" s="21"/>
      <c r="M26" s="21"/>
      <c r="N26" s="21"/>
      <c r="O26" s="21"/>
      <c r="P26" s="21"/>
      <c r="Q26" s="21"/>
      <c r="R26" s="21"/>
      <c r="S26" s="21"/>
    </row>
    <row r="27" spans="1:19" x14ac:dyDescent="0.25">
      <c r="A27" s="21"/>
      <c r="B27" s="21"/>
      <c r="C27" s="21"/>
      <c r="D27" s="22"/>
      <c r="E27" s="22"/>
      <c r="F27" s="22"/>
      <c r="G27" s="22"/>
      <c r="H27" s="22"/>
      <c r="I27" s="22"/>
      <c r="J27" s="22"/>
      <c r="K27" s="21"/>
      <c r="L27" s="21"/>
      <c r="M27" s="21"/>
      <c r="N27" s="21"/>
      <c r="O27" s="21"/>
      <c r="P27" s="21"/>
      <c r="Q27" s="21"/>
      <c r="R27" s="21"/>
      <c r="S27" s="21"/>
    </row>
    <row r="28" spans="1:19" x14ac:dyDescent="0.25">
      <c r="A28" s="21"/>
      <c r="B28" s="21"/>
      <c r="C28" s="21"/>
      <c r="D28" s="25"/>
      <c r="E28" s="25"/>
      <c r="F28" s="25" t="s">
        <v>112</v>
      </c>
      <c r="G28" s="24">
        <v>1902826.87</v>
      </c>
      <c r="H28" s="28">
        <v>1834848.06</v>
      </c>
      <c r="I28" s="25"/>
      <c r="J28" s="25"/>
      <c r="K28" s="21"/>
      <c r="L28" s="21"/>
      <c r="M28" s="21"/>
      <c r="N28" s="21"/>
      <c r="O28" s="21"/>
      <c r="P28" s="21"/>
      <c r="Q28" s="21"/>
      <c r="R28" s="21"/>
      <c r="S28" s="21"/>
    </row>
    <row r="29" spans="1:19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</row>
    <row r="30" spans="1:19" x14ac:dyDescent="0.25">
      <c r="A30" s="21"/>
      <c r="B30" s="21"/>
      <c r="C30" s="21"/>
      <c r="D30" s="21"/>
      <c r="E30" s="21"/>
      <c r="F30" s="21"/>
      <c r="G30" s="21"/>
      <c r="H30" s="26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</row>
    <row r="31" spans="1:19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</row>
    <row r="32" spans="1:19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</row>
    <row r="33" spans="1:19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</row>
    <row r="34" spans="1:19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</row>
  </sheetData>
  <mergeCells count="7">
    <mergeCell ref="D24:F24"/>
    <mergeCell ref="C3:P3"/>
    <mergeCell ref="A4:B7"/>
    <mergeCell ref="F4:L4"/>
    <mergeCell ref="G5:J5"/>
    <mergeCell ref="L5:N8"/>
    <mergeCell ref="D22:F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P2 Presupuesto Aprobado-Ejec </vt:lpstr>
      <vt:lpstr>Progra. Fisica-Finananciera 4</vt:lpstr>
      <vt:lpstr>Progra. Fisica-Financiera 5</vt:lpstr>
      <vt:lpstr>'P2 Presupuesto Aprobado-Ejec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dell</cp:lastModifiedBy>
  <cp:lastPrinted>2024-03-26T15:21:42Z</cp:lastPrinted>
  <dcterms:created xsi:type="dcterms:W3CDTF">2021-07-29T18:58:50Z</dcterms:created>
  <dcterms:modified xsi:type="dcterms:W3CDTF">2024-03-27T03:16:33Z</dcterms:modified>
</cp:coreProperties>
</file>