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340" activeTab="1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state="hidden" r:id="rId4"/>
    <sheet name="Progra. Fisica-Financiera 5" sheetId="7" state="hidden" r:id="rId5"/>
  </sheets>
  <definedNames>
    <definedName name="_xlnm.Print_Titles" localSheetId="0">'P1 Presupuesto Aprobado'!$1:$10</definedName>
    <definedName name="_xlnm.Print_Titles" localSheetId="1">'P2 Presupuesto Aprobado-Ejec '!$1:$11</definedName>
    <definedName name="_xlnm.Print_Titles" localSheetId="2">'P3 Ejecucion 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3" l="1"/>
  <c r="E87" i="3"/>
  <c r="D87" i="3"/>
  <c r="B65" i="1"/>
  <c r="C65" i="1"/>
  <c r="C55" i="1"/>
  <c r="B55" i="1"/>
  <c r="C38" i="1"/>
  <c r="B38" i="1"/>
  <c r="B28" i="1"/>
  <c r="C28" i="1"/>
  <c r="C18" i="1"/>
  <c r="B18" i="1"/>
  <c r="B12" i="1"/>
  <c r="C12" i="1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9" i="3"/>
  <c r="G80" i="3"/>
  <c r="G81" i="3"/>
  <c r="G82" i="3"/>
  <c r="G83" i="3"/>
  <c r="G84" i="3"/>
  <c r="G85" i="3"/>
  <c r="G86" i="3"/>
  <c r="G27" i="3"/>
  <c r="G18" i="3"/>
  <c r="G19" i="3"/>
  <c r="G20" i="3"/>
  <c r="G21" i="3"/>
  <c r="G22" i="3"/>
  <c r="G23" i="3"/>
  <c r="G24" i="3"/>
  <c r="G25" i="3"/>
  <c r="G17" i="3"/>
  <c r="G16" i="3" s="1"/>
  <c r="G11" i="3"/>
  <c r="G12" i="3"/>
  <c r="G13" i="3"/>
  <c r="G14" i="3"/>
  <c r="G15" i="3"/>
  <c r="H56" i="2"/>
  <c r="I56" i="2" s="1"/>
  <c r="I59" i="2"/>
  <c r="I58" i="2"/>
  <c r="I57" i="2"/>
  <c r="I55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4" i="2"/>
  <c r="I85" i="2"/>
  <c r="I86" i="2"/>
  <c r="I87" i="2"/>
  <c r="I88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39" i="2"/>
  <c r="I37" i="2"/>
  <c r="I38" i="2"/>
  <c r="I31" i="2"/>
  <c r="I32" i="2"/>
  <c r="I33" i="2"/>
  <c r="I34" i="2"/>
  <c r="I35" i="2"/>
  <c r="I36" i="2"/>
  <c r="I30" i="2"/>
  <c r="I21" i="2"/>
  <c r="I22" i="2"/>
  <c r="I23" i="2"/>
  <c r="I24" i="2"/>
  <c r="I25" i="2"/>
  <c r="I26" i="2"/>
  <c r="I27" i="2"/>
  <c r="I28" i="2"/>
  <c r="I20" i="2"/>
  <c r="I15" i="2"/>
  <c r="I16" i="2"/>
  <c r="I17" i="2"/>
  <c r="I18" i="2"/>
  <c r="I14" i="2"/>
  <c r="H13" i="2"/>
  <c r="G13" i="2"/>
  <c r="F13" i="2"/>
  <c r="I13" i="2" s="1"/>
  <c r="E13" i="2"/>
  <c r="D13" i="2"/>
  <c r="E26" i="3"/>
  <c r="F52" i="3"/>
  <c r="G52" i="3" s="1"/>
  <c r="F26" i="3"/>
  <c r="F10" i="3"/>
  <c r="E10" i="3"/>
  <c r="D10" i="3"/>
  <c r="D16" i="3"/>
  <c r="G26" i="3" l="1"/>
  <c r="G10" i="3"/>
  <c r="F16" i="3"/>
  <c r="H29" i="2"/>
  <c r="H89" i="2" s="1"/>
  <c r="H19" i="2"/>
  <c r="E29" i="2" l="1"/>
  <c r="E19" i="2"/>
  <c r="E56" i="2"/>
  <c r="E66" i="2"/>
  <c r="E16" i="3" l="1"/>
  <c r="D56" i="2"/>
  <c r="D39" i="2"/>
  <c r="E39" i="2"/>
  <c r="G29" i="2"/>
  <c r="F29" i="2"/>
  <c r="I29" i="2" s="1"/>
  <c r="D29" i="2"/>
  <c r="G19" i="2"/>
  <c r="F19" i="2"/>
  <c r="D19" i="2"/>
  <c r="I19" i="2" l="1"/>
  <c r="B89" i="1"/>
  <c r="C89" i="1"/>
  <c r="F89" i="2"/>
  <c r="G89" i="2"/>
  <c r="I89" i="2" l="1"/>
  <c r="G87" i="3"/>
  <c r="C18" i="2" l="1"/>
  <c r="C17" i="3"/>
  <c r="D66" i="2" l="1"/>
  <c r="D89" i="2" s="1"/>
  <c r="E89" i="2" l="1"/>
</calcChain>
</file>

<file path=xl/sharedStrings.xml><?xml version="1.0" encoding="utf-8"?>
<sst xmlns="http://schemas.openxmlformats.org/spreadsheetml/2006/main" count="327" uniqueCount="124">
  <si>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</si>
  <si>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</si>
  <si>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</si>
  <si>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</si>
  <si>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</si>
  <si>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</si>
  <si>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</si>
  <si>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</si>
  <si>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</si>
  <si>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</si>
  <si>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</si>
  <si>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</si>
  <si>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</si>
  <si>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</si>
  <si>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</si>
  <si>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</si>
  <si>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</si>
  <si>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</si>
  <si>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</si>
  <si>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</si>
  <si>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</si>
  <si>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</si>
  <si>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</si>
  <si>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</si>
  <si>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</si>
  <si>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</si>
  <si>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</si>
  <si>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</si>
  <si>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</si>
  <si>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</si>
  <si>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</si>
  <si>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</si>
  <si>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</si>
  <si>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</si>
  <si>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</si>
  <si>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</si>
  <si>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</si>
  <si>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</si>
  <si>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</si>
  <si>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</si>
  <si>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</si>
  <si>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</si>
  <si>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</si>
  <si>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</si>
  <si>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</si>
  <si>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</si>
  <si>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</si>
  <si>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</si>
  <si>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</si>
  <si>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</si>
  <si>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</si>
  <si>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</si>
  <si>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</si>
  <si>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</si>
  <si>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</si>
  <si>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</si>
  <si>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</si>
  <si>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</si>
  <si>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</si>
  <si>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</si>
  <si>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</si>
  <si>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</si>
  <si>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</si>
  <si>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</si>
  <si>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</si>
  <si>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</si>
  <si>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</si>
  <si>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</si>
  <si>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</si>
  <si>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</si>
  <si>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</si>
  <si>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</si>
  <si>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</si>
  <si>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</si>
  <si>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</si>
  <si>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</si>
  <si>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</si>
  <si>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</si>
  <si>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</si>
  <si>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</si>
  <si>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</si>
  <si>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</si>
  <si>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</si>
  <si>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</si>
  <si>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</si>
  <si>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</si>
  <si>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</si>
  <si>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</si>
  <si>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</si>
  <si>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</si>
  <si>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</si>
  <si>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</si>
  <si>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>2.2 - CONTRATACION DE SERVICIOS</t>
  </si>
  <si>
    <t xml:space="preserve">           ANALISTA PRESUPUESTO      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</si>
  <si>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</si>
  <si>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</si>
  <si>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</si>
  <si>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</si>
  <si>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</si>
  <si>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</si>
  <si>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</si>
  <si>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</si>
  <si>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</si>
  <si>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</si>
  <si>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</si>
  <si>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</si>
  <si>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</si>
  <si>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</si>
  <si>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</si>
  <si>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</si>
  <si>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</si>
  <si>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</si>
  <si>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</si>
  <si>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</si>
  <si>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</si>
  <si>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</si>
  <si>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</si>
  <si>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</si>
  <si>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</si>
  <si>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</si>
  <si>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2.4.1 - TRANSFERENCIAS CORRIENTES AL SECTOR EXTERNO</t>
  </si>
  <si>
    <t>TOTAL GASTOS Y APLICACIONES FINANCIERAS</t>
  </si>
  <si>
    <t>TTOTAL GASTOS Y APLICACIONES FINANCIERAS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</si>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</sst>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0" borderId="0" xfId="0" applyNumberFormat="1" applyFont="1"/>
    <xf numFmtId="43" fontId="3" fillId="5" borderId="2" xfId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0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4" fontId="0" fillId="0" borderId="0" xfId="0" applyNumberFormat="1" applyFont="1"/>
    <xf numFmtId="0" fontId="0" fillId="0" borderId="0" xfId="0" applyAlignment="1">
      <alignment horizontal="center"/>
    </xf>
    <xf numFmtId="43" fontId="3" fillId="6" borderId="11" xfId="1" applyFont="1" applyFill="1" applyBorder="1"/>
    <xf numFmtId="43" fontId="0" fillId="3" borderId="0" xfId="0" applyNumberFormat="1" applyFill="1"/>
    <xf numFmtId="0" fontId="14" fillId="5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2" fillId="4" borderId="9" xfId="1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43" fontId="2" fillId="4" borderId="12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7" borderId="0" xfId="0" applyFont="1" applyFill="1" applyAlignment="1">
      <alignment horizontal="left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142876</xdr:colOff>
      <xdr:row>1</xdr:row>
      <xdr:rowOff>0</xdr:rowOff>
    </xdr:from>
    <xdr:to>
      <xdr:col>2</xdr:col>
      <xdr:colOff>2092234</xdr:colOff>
      <xdr:row>4</xdr:row>
      <xdr:rowOff>125185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0500"/>
          <a:ext cx="1949358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219075</xdr:rowOff>
    </xdr:from>
    <xdr:to>
      <xdr:col>2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118382</xdr:rowOff>
    </xdr:from>
    <xdr:to>
      <xdr:col>2</xdr:col>
      <xdr:colOff>1559379</xdr:colOff>
      <xdr:row>4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</xdr:row>
      <xdr:rowOff>332014</xdr:rowOff>
    </xdr:from>
    <xdr:to>
      <xdr:col>6</xdr:col>
      <xdr:colOff>1007975</xdr:colOff>
      <xdr:row>6</xdr:row>
      <xdr:rowOff>32656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522514"/>
          <a:ext cx="1931900" cy="929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zoomScaleNormal="100" workbookViewId="0">
      <selection activeCell="A83" sqref="A83"/>
    </sheetView>
  </sheetViews>
  <sheetFormatPr baseColWidth="10" defaultColWidth="11.42578125" defaultRowHeight="15" x14ac:dyDescent="0.25"/>
  <cols>
    <col min="1" max="1" width="105.85546875" customWidth="1"/>
    <col min="2" max="2" width="17.5703125" style="15" customWidth="1"/>
    <col min="3" max="3" width="16.7109375" style="15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52" t="s">
        <v>90</v>
      </c>
      <c r="B3" s="53"/>
      <c r="C3" s="53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1" customHeight="1" x14ac:dyDescent="0.25">
      <c r="A4" s="50" t="s">
        <v>91</v>
      </c>
      <c r="B4" s="51"/>
      <c r="C4" s="51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5.75" x14ac:dyDescent="0.25">
      <c r="A5" s="59" t="s">
        <v>123</v>
      </c>
      <c r="B5" s="60"/>
      <c r="C5" s="60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.75" customHeight="1" x14ac:dyDescent="0.25">
      <c r="A6" s="54" t="s">
        <v>75</v>
      </c>
      <c r="B6" s="55"/>
      <c r="C6" s="55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.75" customHeight="1" x14ac:dyDescent="0.25">
      <c r="A7" s="54" t="s">
        <v>76</v>
      </c>
      <c r="B7" s="55"/>
      <c r="C7" s="55"/>
      <c r="D7" s="10"/>
      <c r="E7" s="9"/>
      <c r="F7" s="9"/>
      <c r="G7" s="9"/>
      <c r="H7" s="9"/>
      <c r="I7" s="9"/>
      <c r="J7" s="9"/>
      <c r="K7" s="9"/>
      <c r="L7" s="9"/>
      <c r="M7" s="9"/>
      <c r="N7" s="9"/>
    </row>
    <row r="9" spans="1:14" ht="15" customHeight="1" x14ac:dyDescent="0.25">
      <c r="A9" s="56" t="s">
        <v>65</v>
      </c>
      <c r="B9" s="57" t="s">
        <v>84</v>
      </c>
      <c r="C9" s="57" t="s">
        <v>83</v>
      </c>
      <c r="D9" s="5"/>
    </row>
    <row r="10" spans="1:14" ht="23.25" customHeight="1" x14ac:dyDescent="0.25">
      <c r="A10" s="56"/>
      <c r="B10" s="58"/>
      <c r="C10" s="58"/>
      <c r="D10" s="5"/>
    </row>
    <row r="11" spans="1:14" x14ac:dyDescent="0.25">
      <c r="A11" s="1" t="s">
        <v>0</v>
      </c>
      <c r="B11" s="17"/>
      <c r="C11" s="17"/>
      <c r="D11" s="5"/>
    </row>
    <row r="12" spans="1:14" x14ac:dyDescent="0.25">
      <c r="A12" s="2" t="s">
        <v>1</v>
      </c>
      <c r="B12" s="18">
        <f>SUM(B13:B17)</f>
        <v>108456652</v>
      </c>
      <c r="C12" s="18">
        <f>SUM(C13:C17)</f>
        <v>135354268</v>
      </c>
      <c r="D12" s="46"/>
    </row>
    <row r="13" spans="1:14" x14ac:dyDescent="0.25">
      <c r="A13" s="3" t="s">
        <v>2</v>
      </c>
      <c r="B13" s="25">
        <v>81586833</v>
      </c>
      <c r="C13" s="25">
        <v>107033161</v>
      </c>
      <c r="D13" s="5"/>
    </row>
    <row r="14" spans="1:14" x14ac:dyDescent="0.25">
      <c r="A14" s="3" t="s">
        <v>3</v>
      </c>
      <c r="B14" s="25">
        <v>15881800</v>
      </c>
      <c r="C14" s="25">
        <v>16759500</v>
      </c>
      <c r="D14" s="5"/>
    </row>
    <row r="15" spans="1:14" hidden="1" x14ac:dyDescent="0.25">
      <c r="A15" s="3" t="s">
        <v>4</v>
      </c>
      <c r="B15" s="25"/>
      <c r="C15" s="25"/>
      <c r="D15" s="5"/>
    </row>
    <row r="16" spans="1:14" hidden="1" x14ac:dyDescent="0.25">
      <c r="A16" s="3" t="s">
        <v>5</v>
      </c>
      <c r="B16" s="25"/>
      <c r="C16" s="25"/>
      <c r="D16" s="5"/>
    </row>
    <row r="17" spans="1:4" x14ac:dyDescent="0.25">
      <c r="A17" s="3" t="s">
        <v>6</v>
      </c>
      <c r="B17" s="25">
        <v>10988019</v>
      </c>
      <c r="C17" s="25">
        <v>11561607</v>
      </c>
      <c r="D17" s="5"/>
    </row>
    <row r="18" spans="1:4" x14ac:dyDescent="0.25">
      <c r="A18" s="2" t="s">
        <v>7</v>
      </c>
      <c r="B18" s="18">
        <f>SUM(B19:B27)</f>
        <v>25703319</v>
      </c>
      <c r="C18" s="18">
        <f>SUM(C19:C27)</f>
        <v>32783428.710000001</v>
      </c>
      <c r="D18" s="5"/>
    </row>
    <row r="19" spans="1:4" x14ac:dyDescent="0.25">
      <c r="A19" s="3" t="s">
        <v>8</v>
      </c>
      <c r="B19" s="25">
        <v>10139000</v>
      </c>
      <c r="C19" s="25">
        <v>10139000</v>
      </c>
      <c r="D19" s="5"/>
    </row>
    <row r="20" spans="1:4" x14ac:dyDescent="0.25">
      <c r="A20" s="3" t="s">
        <v>9</v>
      </c>
      <c r="B20" s="25">
        <v>379425</v>
      </c>
      <c r="C20" s="25">
        <v>860728.31</v>
      </c>
      <c r="D20" s="5"/>
    </row>
    <row r="21" spans="1:4" x14ac:dyDescent="0.25">
      <c r="A21" s="3" t="s">
        <v>10</v>
      </c>
      <c r="B21" s="25">
        <v>1310471</v>
      </c>
      <c r="C21" s="25">
        <v>1520471</v>
      </c>
      <c r="D21" s="5"/>
    </row>
    <row r="22" spans="1:4" hidden="1" x14ac:dyDescent="0.25">
      <c r="A22" s="3" t="s">
        <v>11</v>
      </c>
      <c r="B22" s="25"/>
      <c r="C22" s="25"/>
      <c r="D22" s="5"/>
    </row>
    <row r="23" spans="1:4" x14ac:dyDescent="0.25">
      <c r="A23" s="3" t="s">
        <v>12</v>
      </c>
      <c r="B23" s="25">
        <v>183000</v>
      </c>
      <c r="C23" s="25">
        <v>509694</v>
      </c>
    </row>
    <row r="24" spans="1:4" x14ac:dyDescent="0.25">
      <c r="A24" s="3" t="s">
        <v>13</v>
      </c>
      <c r="B24" s="25">
        <v>1055000</v>
      </c>
      <c r="C24" s="25">
        <v>1055000</v>
      </c>
    </row>
    <row r="25" spans="1:4" x14ac:dyDescent="0.25">
      <c r="A25" s="3" t="s">
        <v>14</v>
      </c>
      <c r="B25" s="25">
        <v>4117123</v>
      </c>
      <c r="C25" s="25">
        <v>6082377.4000000004</v>
      </c>
    </row>
    <row r="26" spans="1:4" x14ac:dyDescent="0.25">
      <c r="A26" s="3" t="s">
        <v>15</v>
      </c>
      <c r="B26" s="25">
        <v>3457700</v>
      </c>
      <c r="C26" s="25">
        <v>8329128</v>
      </c>
    </row>
    <row r="27" spans="1:4" x14ac:dyDescent="0.25">
      <c r="A27" s="3" t="s">
        <v>16</v>
      </c>
      <c r="B27" s="25">
        <v>5061600</v>
      </c>
      <c r="C27" s="25">
        <v>4287030</v>
      </c>
    </row>
    <row r="28" spans="1:4" x14ac:dyDescent="0.25">
      <c r="A28" s="2" t="s">
        <v>17</v>
      </c>
      <c r="B28" s="18">
        <f>SUM(B29:B37)</f>
        <v>22649405</v>
      </c>
      <c r="C28" s="18">
        <f>SUM(C29:C37)</f>
        <v>31783626.089999996</v>
      </c>
    </row>
    <row r="29" spans="1:4" x14ac:dyDescent="0.25">
      <c r="A29" s="3" t="s">
        <v>18</v>
      </c>
      <c r="B29" s="25">
        <v>1863735</v>
      </c>
      <c r="C29" s="25">
        <v>2168007</v>
      </c>
    </row>
    <row r="30" spans="1:4" x14ac:dyDescent="0.25">
      <c r="A30" s="3" t="s">
        <v>19</v>
      </c>
      <c r="B30" s="25">
        <v>1630820</v>
      </c>
      <c r="C30" s="25">
        <v>2013190.6</v>
      </c>
    </row>
    <row r="31" spans="1:4" x14ac:dyDescent="0.25">
      <c r="A31" s="3" t="s">
        <v>20</v>
      </c>
      <c r="B31" s="25">
        <v>1217087</v>
      </c>
      <c r="C31" s="25">
        <v>2131187</v>
      </c>
    </row>
    <row r="32" spans="1:4" x14ac:dyDescent="0.25">
      <c r="A32" s="3" t="s">
        <v>21</v>
      </c>
      <c r="B32" s="25">
        <v>26240</v>
      </c>
      <c r="C32" s="25">
        <v>42540</v>
      </c>
    </row>
    <row r="33" spans="1:3" x14ac:dyDescent="0.25">
      <c r="A33" s="3" t="s">
        <v>22</v>
      </c>
      <c r="B33" s="25">
        <v>635320</v>
      </c>
      <c r="C33" s="25">
        <v>635320</v>
      </c>
    </row>
    <row r="34" spans="1:3" x14ac:dyDescent="0.25">
      <c r="A34" s="3" t="s">
        <v>23</v>
      </c>
      <c r="B34" s="25">
        <v>1424542</v>
      </c>
      <c r="C34" s="25">
        <v>3580456.25</v>
      </c>
    </row>
    <row r="35" spans="1:3" x14ac:dyDescent="0.25">
      <c r="A35" s="3" t="s">
        <v>24</v>
      </c>
      <c r="B35" s="25">
        <v>6142812</v>
      </c>
      <c r="C35" s="25">
        <v>7588621.6399999997</v>
      </c>
    </row>
    <row r="36" spans="1:3" x14ac:dyDescent="0.25">
      <c r="A36" s="3" t="s">
        <v>25</v>
      </c>
    </row>
    <row r="37" spans="1:3" x14ac:dyDescent="0.25">
      <c r="A37" s="3" t="s">
        <v>26</v>
      </c>
      <c r="B37" s="25">
        <v>9708849</v>
      </c>
      <c r="C37" s="25">
        <v>13624303.6</v>
      </c>
    </row>
    <row r="38" spans="1:3" x14ac:dyDescent="0.25">
      <c r="A38" s="2" t="s">
        <v>27</v>
      </c>
      <c r="B38" s="18">
        <f>SUM(B39:B54)</f>
        <v>200000</v>
      </c>
      <c r="C38" s="18">
        <f>SUM(C39:C54)</f>
        <v>200000</v>
      </c>
    </row>
    <row r="39" spans="1:3" x14ac:dyDescent="0.25">
      <c r="A39" s="3" t="s">
        <v>28</v>
      </c>
      <c r="B39" s="25"/>
      <c r="C39" s="25"/>
    </row>
    <row r="40" spans="1:3" x14ac:dyDescent="0.25">
      <c r="A40" s="3" t="s">
        <v>29</v>
      </c>
      <c r="C40" s="15">
        <v>0</v>
      </c>
    </row>
    <row r="41" spans="1:3" x14ac:dyDescent="0.25">
      <c r="A41" s="3" t="s">
        <v>30</v>
      </c>
      <c r="C41" s="15">
        <v>0</v>
      </c>
    </row>
    <row r="42" spans="1:3" x14ac:dyDescent="0.25">
      <c r="A42" s="3" t="s">
        <v>31</v>
      </c>
      <c r="C42" s="15">
        <v>0</v>
      </c>
    </row>
    <row r="43" spans="1:3" x14ac:dyDescent="0.25">
      <c r="A43" s="3" t="s">
        <v>32</v>
      </c>
      <c r="C43" s="15">
        <v>0</v>
      </c>
    </row>
    <row r="44" spans="1:3" x14ac:dyDescent="0.25">
      <c r="A44" s="3" t="s">
        <v>33</v>
      </c>
      <c r="C44" s="15">
        <v>0</v>
      </c>
    </row>
    <row r="45" spans="1:3" x14ac:dyDescent="0.25">
      <c r="A45" s="3" t="s">
        <v>34</v>
      </c>
      <c r="C45" s="15">
        <v>0</v>
      </c>
    </row>
    <row r="46" spans="1:3" x14ac:dyDescent="0.25">
      <c r="A46" s="3" t="s">
        <v>35</v>
      </c>
      <c r="C46" s="15">
        <v>0</v>
      </c>
    </row>
    <row r="47" spans="1:3" x14ac:dyDescent="0.25">
      <c r="A47" s="2" t="s">
        <v>36</v>
      </c>
      <c r="C47" s="15">
        <v>0</v>
      </c>
    </row>
    <row r="48" spans="1:3" x14ac:dyDescent="0.25">
      <c r="A48" s="3" t="s">
        <v>37</v>
      </c>
      <c r="C48" s="15">
        <v>0</v>
      </c>
    </row>
    <row r="49" spans="1:10" x14ac:dyDescent="0.25">
      <c r="A49" s="3" t="s">
        <v>38</v>
      </c>
      <c r="C49" s="15">
        <v>0</v>
      </c>
    </row>
    <row r="50" spans="1:10" x14ac:dyDescent="0.25">
      <c r="A50" s="3" t="s">
        <v>39</v>
      </c>
      <c r="C50" s="15">
        <v>0</v>
      </c>
    </row>
    <row r="51" spans="1:10" x14ac:dyDescent="0.25">
      <c r="A51" s="3" t="s">
        <v>40</v>
      </c>
      <c r="C51" s="15">
        <v>0</v>
      </c>
    </row>
    <row r="52" spans="1:10" x14ac:dyDescent="0.25">
      <c r="A52" s="3" t="s">
        <v>41</v>
      </c>
      <c r="C52" s="15">
        <v>0</v>
      </c>
    </row>
    <row r="53" spans="1:10" x14ac:dyDescent="0.25">
      <c r="A53" s="3" t="s">
        <v>42</v>
      </c>
      <c r="B53" s="15">
        <v>0</v>
      </c>
      <c r="C53" s="15">
        <v>0</v>
      </c>
    </row>
    <row r="54" spans="1:10" x14ac:dyDescent="0.25">
      <c r="A54" s="3" t="s">
        <v>119</v>
      </c>
      <c r="B54" s="25">
        <v>200000</v>
      </c>
      <c r="C54" s="25">
        <v>200000</v>
      </c>
    </row>
    <row r="55" spans="1:10" x14ac:dyDescent="0.25">
      <c r="A55" s="2" t="s">
        <v>43</v>
      </c>
      <c r="B55" s="18">
        <f>SUM(B56:B64)</f>
        <v>6929823</v>
      </c>
      <c r="C55" s="18">
        <f>SUM(C56:C64)</f>
        <v>22633198.77</v>
      </c>
    </row>
    <row r="56" spans="1:10" x14ac:dyDescent="0.25">
      <c r="A56" s="3" t="s">
        <v>44</v>
      </c>
      <c r="B56" s="25">
        <v>3332325</v>
      </c>
      <c r="C56" s="25">
        <v>5806323</v>
      </c>
    </row>
    <row r="57" spans="1:10" x14ac:dyDescent="0.25">
      <c r="A57" s="3" t="s">
        <v>45</v>
      </c>
      <c r="B57" s="25">
        <v>684080</v>
      </c>
      <c r="C57" s="25">
        <v>1168175</v>
      </c>
    </row>
    <row r="58" spans="1:10" x14ac:dyDescent="0.25">
      <c r="A58" s="3" t="s">
        <v>46</v>
      </c>
      <c r="B58" s="25">
        <v>83584</v>
      </c>
      <c r="C58" s="25">
        <v>86204</v>
      </c>
    </row>
    <row r="59" spans="1:10" x14ac:dyDescent="0.25">
      <c r="A59" s="3" t="s">
        <v>47</v>
      </c>
      <c r="B59" s="25"/>
      <c r="C59" s="25">
        <v>11000000</v>
      </c>
      <c r="E59" s="15"/>
    </row>
    <row r="60" spans="1:10" x14ac:dyDescent="0.25">
      <c r="A60" s="3" t="s">
        <v>48</v>
      </c>
      <c r="B60" s="25">
        <v>2338834</v>
      </c>
      <c r="C60" s="25">
        <v>3164179</v>
      </c>
      <c r="E60" s="15"/>
    </row>
    <row r="61" spans="1:10" x14ac:dyDescent="0.25">
      <c r="A61" s="3" t="s">
        <v>49</v>
      </c>
      <c r="B61" s="25">
        <v>256000</v>
      </c>
      <c r="C61" s="25">
        <v>296750</v>
      </c>
    </row>
    <row r="62" spans="1:10" x14ac:dyDescent="0.25">
      <c r="A62" s="3" t="s">
        <v>50</v>
      </c>
      <c r="B62" s="25">
        <v>40000</v>
      </c>
      <c r="C62" s="25"/>
      <c r="J62" s="25"/>
    </row>
    <row r="63" spans="1:10" x14ac:dyDescent="0.25">
      <c r="A63" s="3" t="s">
        <v>51</v>
      </c>
      <c r="B63" s="25">
        <v>45000</v>
      </c>
      <c r="C63" s="25">
        <v>961567.77</v>
      </c>
    </row>
    <row r="64" spans="1:10" x14ac:dyDescent="0.25">
      <c r="A64" s="3" t="s">
        <v>52</v>
      </c>
      <c r="B64" s="25">
        <v>150000</v>
      </c>
      <c r="C64" s="25">
        <v>150000</v>
      </c>
    </row>
    <row r="65" spans="1:5" x14ac:dyDescent="0.25">
      <c r="A65" s="2" t="s">
        <v>53</v>
      </c>
      <c r="B65" s="18">
        <f>SUM(B66:B69)</f>
        <v>2160801</v>
      </c>
      <c r="C65" s="18">
        <f>SUM(C66:C69)</f>
        <v>52160801</v>
      </c>
    </row>
    <row r="66" spans="1:5" x14ac:dyDescent="0.25">
      <c r="A66" s="3" t="s">
        <v>54</v>
      </c>
      <c r="B66" s="43">
        <v>2160801</v>
      </c>
      <c r="C66" s="25">
        <v>52160801</v>
      </c>
    </row>
    <row r="67" spans="1:5" x14ac:dyDescent="0.25">
      <c r="A67" s="3" t="s">
        <v>55</v>
      </c>
      <c r="B67" s="25"/>
      <c r="C67" s="25"/>
    </row>
    <row r="68" spans="1:5" x14ac:dyDescent="0.25">
      <c r="A68" s="3" t="s">
        <v>56</v>
      </c>
      <c r="B68" s="25"/>
      <c r="C68" s="25"/>
    </row>
    <row r="69" spans="1:5" x14ac:dyDescent="0.25">
      <c r="A69" s="3" t="s">
        <v>57</v>
      </c>
      <c r="B69" s="25"/>
      <c r="C69" s="25"/>
    </row>
    <row r="70" spans="1:5" x14ac:dyDescent="0.25">
      <c r="A70" s="2" t="s">
        <v>58</v>
      </c>
      <c r="B70" s="15">
        <v>0</v>
      </c>
      <c r="C70" s="15">
        <v>0</v>
      </c>
    </row>
    <row r="71" spans="1:5" x14ac:dyDescent="0.25">
      <c r="A71" s="3" t="s">
        <v>59</v>
      </c>
      <c r="B71" s="15">
        <v>0</v>
      </c>
      <c r="C71" s="15">
        <v>0</v>
      </c>
    </row>
    <row r="72" spans="1:5" x14ac:dyDescent="0.25">
      <c r="A72" s="3" t="s">
        <v>60</v>
      </c>
      <c r="B72" s="15">
        <v>0</v>
      </c>
      <c r="C72" s="15">
        <v>0</v>
      </c>
    </row>
    <row r="73" spans="1:5" x14ac:dyDescent="0.25">
      <c r="A73" s="2" t="s">
        <v>61</v>
      </c>
      <c r="B73" s="18"/>
      <c r="C73" s="18"/>
    </row>
    <row r="74" spans="1:5" x14ac:dyDescent="0.25">
      <c r="A74" s="3" t="s">
        <v>62</v>
      </c>
    </row>
    <row r="75" spans="1:5" x14ac:dyDescent="0.25">
      <c r="A75" s="3" t="s">
        <v>63</v>
      </c>
    </row>
    <row r="76" spans="1:5" x14ac:dyDescent="0.25">
      <c r="A76" s="3" t="s">
        <v>64</v>
      </c>
      <c r="B76" s="25"/>
      <c r="C76" s="25"/>
      <c r="E76" s="20"/>
    </row>
    <row r="77" spans="1:5" x14ac:dyDescent="0.25">
      <c r="A77" s="3"/>
    </row>
    <row r="78" spans="1:5" x14ac:dyDescent="0.25">
      <c r="A78" s="3"/>
    </row>
    <row r="79" spans="1:5" x14ac:dyDescent="0.25">
      <c r="A79" s="3"/>
    </row>
    <row r="80" spans="1:5" x14ac:dyDescent="0.25">
      <c r="A80" s="1" t="s">
        <v>66</v>
      </c>
      <c r="B80" s="15">
        <v>0</v>
      </c>
      <c r="C80" s="15">
        <v>0</v>
      </c>
    </row>
    <row r="81" spans="1:5" x14ac:dyDescent="0.25">
      <c r="A81" s="2" t="s">
        <v>67</v>
      </c>
      <c r="B81" s="15">
        <v>0</v>
      </c>
      <c r="C81" s="15">
        <v>0</v>
      </c>
    </row>
    <row r="82" spans="1:5" x14ac:dyDescent="0.25">
      <c r="A82" s="3" t="s">
        <v>68</v>
      </c>
      <c r="B82" s="15">
        <v>0</v>
      </c>
      <c r="C82" s="15">
        <v>0</v>
      </c>
    </row>
    <row r="83" spans="1:5" x14ac:dyDescent="0.25">
      <c r="A83" s="3" t="s">
        <v>69</v>
      </c>
      <c r="B83" s="15">
        <v>0</v>
      </c>
      <c r="C83" s="15">
        <v>0</v>
      </c>
    </row>
    <row r="84" spans="1:5" x14ac:dyDescent="0.25">
      <c r="A84" s="2" t="s">
        <v>70</v>
      </c>
      <c r="B84" s="15">
        <v>0</v>
      </c>
      <c r="C84" s="15">
        <v>0</v>
      </c>
    </row>
    <row r="85" spans="1:5" x14ac:dyDescent="0.25">
      <c r="A85" s="3" t="s">
        <v>71</v>
      </c>
      <c r="B85" s="15">
        <v>0</v>
      </c>
      <c r="C85" s="15">
        <v>0</v>
      </c>
    </row>
    <row r="86" spans="1:5" x14ac:dyDescent="0.25">
      <c r="A86" s="3" t="s">
        <v>72</v>
      </c>
      <c r="B86" s="15">
        <v>0</v>
      </c>
      <c r="C86" s="15">
        <v>0</v>
      </c>
    </row>
    <row r="87" spans="1:5" x14ac:dyDescent="0.25">
      <c r="A87" s="2" t="s">
        <v>73</v>
      </c>
      <c r="B87" s="15">
        <v>0</v>
      </c>
      <c r="C87" s="15">
        <v>0</v>
      </c>
    </row>
    <row r="88" spans="1:5" x14ac:dyDescent="0.25">
      <c r="A88" s="3" t="s">
        <v>74</v>
      </c>
      <c r="B88" s="15">
        <v>0</v>
      </c>
      <c r="C88" s="15">
        <v>0</v>
      </c>
      <c r="E88" s="26"/>
    </row>
    <row r="89" spans="1:5" x14ac:dyDescent="0.25">
      <c r="A89" s="47" t="s">
        <v>121</v>
      </c>
      <c r="B89" s="23">
        <f>+B55+B28+B18+B12+B38+B65</f>
        <v>166100000</v>
      </c>
      <c r="C89" s="22">
        <f>+C55+C28+C18+C12+C65+C38</f>
        <v>274915322.56999999</v>
      </c>
      <c r="D89" s="20"/>
    </row>
    <row r="90" spans="1:5" x14ac:dyDescent="0.25">
      <c r="E90" s="20"/>
    </row>
    <row r="91" spans="1:5" x14ac:dyDescent="0.25">
      <c r="E91" s="20"/>
    </row>
    <row r="93" spans="1:5" x14ac:dyDescent="0.25">
      <c r="A93" t="s">
        <v>88</v>
      </c>
    </row>
    <row r="94" spans="1:5" x14ac:dyDescent="0.25">
      <c r="A94" t="s">
        <v>89</v>
      </c>
    </row>
    <row r="95" spans="1:5" x14ac:dyDescent="0.25">
      <c r="A95" s="19" t="s">
        <v>94</v>
      </c>
    </row>
    <row r="96" spans="1:5" x14ac:dyDescent="0.25">
      <c r="A96" t="s">
        <v>95</v>
      </c>
    </row>
    <row r="100" spans="1:1" ht="15.75" thickBot="1" x14ac:dyDescent="0.3"/>
    <row r="101" spans="1:1" ht="26.25" customHeight="1" thickBot="1" x14ac:dyDescent="0.3">
      <c r="A101" s="14" t="s">
        <v>85</v>
      </c>
    </row>
    <row r="102" spans="1:1" ht="33.75" customHeight="1" thickBot="1" x14ac:dyDescent="0.3">
      <c r="A102" s="12" t="s">
        <v>86</v>
      </c>
    </row>
    <row r="103" spans="1:1" ht="45.75" thickBot="1" x14ac:dyDescent="0.3">
      <c r="A103" s="13" t="s">
        <v>87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2"/>
  <sheetViews>
    <sheetView showGridLines="0" tabSelected="1" topLeftCell="C22" zoomScaleNormal="100" workbookViewId="0">
      <selection activeCell="E100" sqref="E100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style="15" customWidth="1"/>
    <col min="5" max="5" width="16.7109375" style="15" customWidth="1"/>
    <col min="6" max="6" width="15.42578125" style="15" customWidth="1"/>
    <col min="7" max="8" width="14.140625" style="15" customWidth="1"/>
    <col min="9" max="9" width="14.140625" style="15" bestFit="1" customWidth="1"/>
    <col min="11" max="11" width="15.140625" bestFit="1" customWidth="1"/>
  </cols>
  <sheetData>
    <row r="3" spans="3:10" ht="28.5" customHeight="1" x14ac:dyDescent="0.25">
      <c r="C3" s="65" t="s">
        <v>90</v>
      </c>
      <c r="D3" s="66"/>
      <c r="E3" s="66"/>
      <c r="F3" s="66"/>
      <c r="G3" s="66"/>
      <c r="H3" s="66"/>
      <c r="I3" s="66"/>
    </row>
    <row r="4" spans="3:10" ht="21" customHeight="1" x14ac:dyDescent="0.25">
      <c r="C4" s="50" t="s">
        <v>91</v>
      </c>
      <c r="D4" s="51"/>
      <c r="E4" s="51"/>
      <c r="F4" s="51"/>
      <c r="G4" s="51"/>
      <c r="H4" s="51"/>
      <c r="I4" s="51"/>
    </row>
    <row r="5" spans="3:10" ht="15.75" x14ac:dyDescent="0.25">
      <c r="C5" s="59" t="s">
        <v>123</v>
      </c>
      <c r="D5" s="60"/>
      <c r="E5" s="60"/>
      <c r="F5" s="60"/>
      <c r="G5" s="60"/>
      <c r="H5" s="60"/>
      <c r="I5" s="60"/>
    </row>
    <row r="6" spans="3:10" ht="15.75" customHeight="1" x14ac:dyDescent="0.25">
      <c r="C6" s="54" t="s">
        <v>82</v>
      </c>
      <c r="D6" s="55"/>
      <c r="E6" s="55"/>
      <c r="F6" s="55"/>
      <c r="G6" s="55"/>
      <c r="H6" s="55"/>
      <c r="I6" s="55"/>
    </row>
    <row r="7" spans="3:10" ht="15.75" customHeight="1" x14ac:dyDescent="0.25">
      <c r="C7" s="55" t="s">
        <v>76</v>
      </c>
      <c r="D7" s="55"/>
      <c r="E7" s="55"/>
      <c r="F7" s="55"/>
      <c r="G7" s="55"/>
      <c r="H7" s="55"/>
      <c r="I7" s="55"/>
    </row>
    <row r="8" spans="3:10" ht="15.75" customHeight="1" x14ac:dyDescent="0.25">
      <c r="C8" s="10"/>
      <c r="D8" s="28"/>
      <c r="E8" s="28"/>
      <c r="F8" s="28"/>
      <c r="G8" s="28"/>
      <c r="H8" s="28"/>
      <c r="I8" s="28"/>
    </row>
    <row r="10" spans="3:10" ht="25.5" customHeight="1" x14ac:dyDescent="0.25">
      <c r="C10" s="56" t="s">
        <v>65</v>
      </c>
      <c r="D10" s="57" t="s">
        <v>84</v>
      </c>
      <c r="E10" s="57" t="s">
        <v>83</v>
      </c>
      <c r="F10" s="61" t="s">
        <v>81</v>
      </c>
      <c r="G10" s="62"/>
      <c r="H10" s="63"/>
      <c r="I10" s="64"/>
    </row>
    <row r="11" spans="3:10" x14ac:dyDescent="0.25">
      <c r="C11" s="56"/>
      <c r="D11" s="58"/>
      <c r="E11" s="58"/>
      <c r="F11" s="49" t="s">
        <v>78</v>
      </c>
      <c r="G11" s="49" t="s">
        <v>79</v>
      </c>
      <c r="H11" s="49" t="s">
        <v>80</v>
      </c>
      <c r="I11" s="49" t="s">
        <v>77</v>
      </c>
    </row>
    <row r="12" spans="3:10" x14ac:dyDescent="0.25">
      <c r="C12" s="1" t="s">
        <v>0</v>
      </c>
      <c r="D12" s="17"/>
      <c r="E12" s="17"/>
      <c r="F12" s="17"/>
      <c r="G12" s="17"/>
      <c r="H12" s="17"/>
      <c r="I12" s="17"/>
    </row>
    <row r="13" spans="3:10" x14ac:dyDescent="0.25">
      <c r="C13" s="2" t="s">
        <v>1</v>
      </c>
      <c r="D13" s="18">
        <f>SUM(D14:D18)</f>
        <v>108456652</v>
      </c>
      <c r="E13" s="18">
        <f>SUM(E14:E18)</f>
        <v>135354268</v>
      </c>
      <c r="F13" s="18">
        <f>SUM(F14:F18)</f>
        <v>7102254.9800000004</v>
      </c>
      <c r="G13" s="18">
        <f>SUM(G14:G18)</f>
        <v>11764326.34</v>
      </c>
      <c r="H13" s="18">
        <f>SUM(H14:H18)</f>
        <v>9585331.290000001</v>
      </c>
      <c r="I13" s="18">
        <f>SUM(F13:H13)</f>
        <v>28451912.609999999</v>
      </c>
    </row>
    <row r="14" spans="3:10" x14ac:dyDescent="0.25">
      <c r="C14" s="3" t="s">
        <v>2</v>
      </c>
      <c r="D14" s="15">
        <v>81586833</v>
      </c>
      <c r="E14" s="15">
        <v>107033161</v>
      </c>
      <c r="F14" s="15">
        <v>6108550</v>
      </c>
      <c r="G14" s="15">
        <v>10149837.34</v>
      </c>
      <c r="H14" s="15">
        <v>8141738.0099999998</v>
      </c>
      <c r="I14" s="15">
        <f>SUM(F14:H14)</f>
        <v>24400125.350000001</v>
      </c>
    </row>
    <row r="15" spans="3:10" x14ac:dyDescent="0.25">
      <c r="C15" s="3" t="s">
        <v>3</v>
      </c>
      <c r="D15" s="15">
        <v>15881800</v>
      </c>
      <c r="E15" s="15">
        <v>16759500</v>
      </c>
      <c r="F15" s="15">
        <v>57000</v>
      </c>
      <c r="G15" s="15">
        <v>73086.429999999993</v>
      </c>
      <c r="H15" s="15">
        <v>209816.94</v>
      </c>
      <c r="I15" s="15">
        <f t="shared" ref="I15:I18" si="0">SUM(F15:H15)</f>
        <v>339903.37</v>
      </c>
    </row>
    <row r="16" spans="3:10" x14ac:dyDescent="0.25">
      <c r="C16" s="3" t="s">
        <v>4</v>
      </c>
      <c r="I16" s="15">
        <f t="shared" si="0"/>
        <v>0</v>
      </c>
      <c r="J16" s="11"/>
    </row>
    <row r="17" spans="3:9" x14ac:dyDescent="0.25">
      <c r="C17" s="3" t="s">
        <v>5</v>
      </c>
      <c r="I17" s="15">
        <f t="shared" si="0"/>
        <v>0</v>
      </c>
    </row>
    <row r="18" spans="3:9" x14ac:dyDescent="0.25">
      <c r="C18" s="3" t="str">
        <f>+'P1 Presupuesto Aprobado'!A17</f>
        <v>2.1.5 - CONTRIBUCIONES A LA SEGURIDAD SOCIAL</v>
      </c>
      <c r="D18" s="15">
        <v>10988019</v>
      </c>
      <c r="E18" s="15">
        <v>11561607</v>
      </c>
      <c r="F18" s="15">
        <v>936704.98</v>
      </c>
      <c r="G18" s="15">
        <v>1541402.57</v>
      </c>
      <c r="H18" s="15">
        <v>1233776.3400000001</v>
      </c>
      <c r="I18" s="15">
        <f t="shared" si="0"/>
        <v>3711883.8899999997</v>
      </c>
    </row>
    <row r="19" spans="3:9" s="19" customFormat="1" x14ac:dyDescent="0.25">
      <c r="C19" s="27" t="s">
        <v>92</v>
      </c>
      <c r="D19" s="18">
        <f>SUM(D20:D28)</f>
        <v>25703319</v>
      </c>
      <c r="E19" s="18">
        <f>SUM(E20:E28)</f>
        <v>32783428.710000001</v>
      </c>
      <c r="F19" s="18">
        <f>SUM(F20:F28)</f>
        <v>915079.78</v>
      </c>
      <c r="G19" s="18">
        <f>SUM(G20:G28)</f>
        <v>957711.59000000008</v>
      </c>
      <c r="H19" s="18">
        <f>SUM(H20:H28)</f>
        <v>1703648.8699999999</v>
      </c>
      <c r="I19" s="18">
        <f>SUM(F19:H19)</f>
        <v>3576440.24</v>
      </c>
    </row>
    <row r="20" spans="3:9" x14ac:dyDescent="0.25">
      <c r="C20" s="3" t="s">
        <v>8</v>
      </c>
      <c r="D20" s="15">
        <v>10139000</v>
      </c>
      <c r="E20" s="15">
        <v>10139000</v>
      </c>
      <c r="F20" s="15">
        <v>677258.3</v>
      </c>
      <c r="G20" s="15">
        <v>757034.56</v>
      </c>
      <c r="H20" s="15">
        <v>817690.33</v>
      </c>
      <c r="I20" s="15">
        <f>SUM(F20:H20)</f>
        <v>2251983.19</v>
      </c>
    </row>
    <row r="21" spans="3:9" x14ac:dyDescent="0.25">
      <c r="C21" s="3" t="s">
        <v>9</v>
      </c>
      <c r="D21" s="15">
        <v>379425</v>
      </c>
      <c r="E21" s="15">
        <v>860728.31</v>
      </c>
      <c r="H21" s="15">
        <v>400000.2</v>
      </c>
      <c r="I21" s="15">
        <f t="shared" ref="I21:I28" si="1">SUM(F21:H21)</f>
        <v>400000.2</v>
      </c>
    </row>
    <row r="22" spans="3:9" x14ac:dyDescent="0.25">
      <c r="C22" s="3" t="s">
        <v>10</v>
      </c>
      <c r="D22" s="15">
        <v>1310471</v>
      </c>
      <c r="E22" s="15">
        <v>1520471</v>
      </c>
      <c r="F22" s="15">
        <v>140998.20000000001</v>
      </c>
      <c r="H22" s="15">
        <v>4100</v>
      </c>
      <c r="I22" s="15">
        <f t="shared" si="1"/>
        <v>145098.20000000001</v>
      </c>
    </row>
    <row r="23" spans="3:9" x14ac:dyDescent="0.25">
      <c r="C23" s="3" t="s">
        <v>11</v>
      </c>
      <c r="I23" s="15">
        <f t="shared" si="1"/>
        <v>0</v>
      </c>
    </row>
    <row r="24" spans="3:9" x14ac:dyDescent="0.25">
      <c r="C24" s="3" t="s">
        <v>12</v>
      </c>
      <c r="D24" s="15">
        <v>183000</v>
      </c>
      <c r="E24" s="15">
        <v>509694</v>
      </c>
      <c r="H24" s="15">
        <v>40474</v>
      </c>
      <c r="I24" s="15">
        <f t="shared" si="1"/>
        <v>40474</v>
      </c>
    </row>
    <row r="25" spans="3:9" x14ac:dyDescent="0.25">
      <c r="C25" s="3" t="s">
        <v>13</v>
      </c>
      <c r="D25" s="15">
        <v>1055000</v>
      </c>
      <c r="E25" s="15">
        <v>1055000</v>
      </c>
      <c r="F25" s="15">
        <v>27823.279999999999</v>
      </c>
      <c r="G25" s="15">
        <v>200677.03</v>
      </c>
      <c r="H25" s="15">
        <v>27823.279999999999</v>
      </c>
      <c r="I25" s="15">
        <f t="shared" si="1"/>
        <v>256323.59</v>
      </c>
    </row>
    <row r="26" spans="3:9" x14ac:dyDescent="0.25">
      <c r="C26" s="3" t="s">
        <v>14</v>
      </c>
      <c r="D26" s="15">
        <v>4117123</v>
      </c>
      <c r="E26" s="15">
        <v>6082377.4000000004</v>
      </c>
      <c r="H26" s="15">
        <v>216742.39999999999</v>
      </c>
      <c r="I26" s="15">
        <f t="shared" si="1"/>
        <v>216742.39999999999</v>
      </c>
    </row>
    <row r="27" spans="3:9" x14ac:dyDescent="0.25">
      <c r="C27" s="3" t="s">
        <v>15</v>
      </c>
      <c r="D27" s="15">
        <v>3457700</v>
      </c>
      <c r="E27" s="15">
        <v>8329128</v>
      </c>
      <c r="F27" s="15">
        <v>69000</v>
      </c>
      <c r="H27" s="15">
        <v>183618.66</v>
      </c>
      <c r="I27" s="15">
        <f t="shared" si="1"/>
        <v>252618.66</v>
      </c>
    </row>
    <row r="28" spans="3:9" x14ac:dyDescent="0.25">
      <c r="C28" s="3" t="s">
        <v>16</v>
      </c>
      <c r="D28" s="15">
        <v>5061600</v>
      </c>
      <c r="E28" s="15">
        <v>4287030</v>
      </c>
      <c r="H28" s="15">
        <v>13200</v>
      </c>
      <c r="I28" s="15">
        <f t="shared" si="1"/>
        <v>13200</v>
      </c>
    </row>
    <row r="29" spans="3:9" x14ac:dyDescent="0.25">
      <c r="C29" s="2" t="s">
        <v>17</v>
      </c>
      <c r="D29" s="18">
        <f>SUM(D30:D38)</f>
        <v>22649405</v>
      </c>
      <c r="E29" s="18">
        <f>+E30+E31+E32+E33+E34+E35+E36+E38</f>
        <v>31783626.089999996</v>
      </c>
      <c r="F29" s="18">
        <f>SUM(F30:F38)</f>
        <v>0</v>
      </c>
      <c r="G29" s="18">
        <f>SUM(G30:G38)</f>
        <v>3182.4</v>
      </c>
      <c r="H29" s="18">
        <f>SUM(H30:H38)</f>
        <v>3057929.4899999998</v>
      </c>
      <c r="I29" s="18">
        <f>SUM(F29:H29)</f>
        <v>3061111.8899999997</v>
      </c>
    </row>
    <row r="30" spans="3:9" x14ac:dyDescent="0.25">
      <c r="C30" s="3" t="s">
        <v>18</v>
      </c>
      <c r="D30" s="15">
        <v>1863735</v>
      </c>
      <c r="E30" s="15">
        <v>2168007</v>
      </c>
      <c r="H30" s="15">
        <v>239385.5</v>
      </c>
      <c r="I30" s="15">
        <f>SUM(F30:H30)</f>
        <v>239385.5</v>
      </c>
    </row>
    <row r="31" spans="3:9" x14ac:dyDescent="0.25">
      <c r="C31" s="3" t="s">
        <v>19</v>
      </c>
      <c r="D31" s="15">
        <v>1630820</v>
      </c>
      <c r="E31" s="15">
        <v>2013190.6</v>
      </c>
      <c r="H31" s="15">
        <v>332370.59999999998</v>
      </c>
      <c r="I31" s="15">
        <f t="shared" ref="I31:I36" si="2">SUM(F31:H31)</f>
        <v>332370.59999999998</v>
      </c>
    </row>
    <row r="32" spans="3:9" x14ac:dyDescent="0.25">
      <c r="C32" s="3" t="s">
        <v>20</v>
      </c>
      <c r="D32" s="15">
        <v>1217087</v>
      </c>
      <c r="E32" s="15">
        <v>2131187</v>
      </c>
      <c r="H32" s="15">
        <v>117652.96</v>
      </c>
      <c r="I32" s="15">
        <f t="shared" si="2"/>
        <v>117652.96</v>
      </c>
    </row>
    <row r="33" spans="3:9" x14ac:dyDescent="0.25">
      <c r="C33" s="3" t="s">
        <v>21</v>
      </c>
      <c r="D33" s="15">
        <v>26240</v>
      </c>
      <c r="E33" s="15">
        <v>42540</v>
      </c>
      <c r="H33" s="15">
        <v>16284</v>
      </c>
      <c r="I33" s="15">
        <f t="shared" si="2"/>
        <v>16284</v>
      </c>
    </row>
    <row r="34" spans="3:9" x14ac:dyDescent="0.25">
      <c r="C34" s="3" t="s">
        <v>22</v>
      </c>
      <c r="D34" s="15">
        <v>635320</v>
      </c>
      <c r="E34" s="15">
        <v>635320</v>
      </c>
      <c r="I34" s="15">
        <f t="shared" si="2"/>
        <v>0</v>
      </c>
    </row>
    <row r="35" spans="3:9" x14ac:dyDescent="0.25">
      <c r="C35" s="3" t="s">
        <v>23</v>
      </c>
      <c r="D35" s="15">
        <v>1424542</v>
      </c>
      <c r="E35" s="15">
        <v>3580456.25</v>
      </c>
      <c r="H35" s="15">
        <v>75105.600000000006</v>
      </c>
      <c r="I35" s="15">
        <f t="shared" si="2"/>
        <v>75105.600000000006</v>
      </c>
    </row>
    <row r="36" spans="3:9" x14ac:dyDescent="0.25">
      <c r="C36" s="3" t="s">
        <v>24</v>
      </c>
      <c r="D36" s="15">
        <v>6142812</v>
      </c>
      <c r="E36" s="15">
        <v>7588621.6399999997</v>
      </c>
      <c r="G36" s="15">
        <v>3182.4</v>
      </c>
      <c r="H36" s="15">
        <v>1583147.94</v>
      </c>
      <c r="I36" s="15">
        <f t="shared" si="2"/>
        <v>1586330.3399999999</v>
      </c>
    </row>
    <row r="37" spans="3:9" x14ac:dyDescent="0.25">
      <c r="C37" s="3" t="s">
        <v>25</v>
      </c>
      <c r="I37" s="15">
        <f>SUM(F37:H37)</f>
        <v>0</v>
      </c>
    </row>
    <row r="38" spans="3:9" x14ac:dyDescent="0.25">
      <c r="C38" s="3" t="s">
        <v>26</v>
      </c>
      <c r="D38" s="15">
        <v>9708849</v>
      </c>
      <c r="E38" s="15">
        <v>13624303.6</v>
      </c>
      <c r="H38" s="15">
        <v>693982.89</v>
      </c>
      <c r="I38" s="15">
        <f>SUM(F38:H38)</f>
        <v>693982.89</v>
      </c>
    </row>
    <row r="39" spans="3:9" x14ac:dyDescent="0.25">
      <c r="C39" s="2" t="s">
        <v>27</v>
      </c>
      <c r="D39" s="18">
        <f>+D55</f>
        <v>200000</v>
      </c>
      <c r="E39" s="18">
        <f>+E40+E55</f>
        <v>200000</v>
      </c>
      <c r="I39" s="15">
        <f>SUM(F39:H39)</f>
        <v>0</v>
      </c>
    </row>
    <row r="40" spans="3:9" x14ac:dyDescent="0.25">
      <c r="C40" s="3" t="s">
        <v>28</v>
      </c>
      <c r="I40" s="15">
        <f t="shared" ref="I40:I88" si="3">SUM(F40:H40)</f>
        <v>0</v>
      </c>
    </row>
    <row r="41" spans="3:9" x14ac:dyDescent="0.25">
      <c r="C41" s="3" t="s">
        <v>29</v>
      </c>
      <c r="E41" s="15">
        <v>0</v>
      </c>
      <c r="I41" s="15">
        <f t="shared" si="3"/>
        <v>0</v>
      </c>
    </row>
    <row r="42" spans="3:9" x14ac:dyDescent="0.25">
      <c r="C42" s="3" t="s">
        <v>30</v>
      </c>
      <c r="E42" s="15">
        <v>0</v>
      </c>
      <c r="I42" s="15">
        <f t="shared" si="3"/>
        <v>0</v>
      </c>
    </row>
    <row r="43" spans="3:9" x14ac:dyDescent="0.25">
      <c r="C43" s="3" t="s">
        <v>31</v>
      </c>
      <c r="E43" s="15">
        <v>0</v>
      </c>
      <c r="I43" s="15">
        <f t="shared" si="3"/>
        <v>0</v>
      </c>
    </row>
    <row r="44" spans="3:9" x14ac:dyDescent="0.25">
      <c r="C44" s="3" t="s">
        <v>32</v>
      </c>
      <c r="E44" s="15">
        <v>0</v>
      </c>
      <c r="I44" s="15">
        <f t="shared" si="3"/>
        <v>0</v>
      </c>
    </row>
    <row r="45" spans="3:9" x14ac:dyDescent="0.25">
      <c r="C45" s="3" t="s">
        <v>33</v>
      </c>
      <c r="E45" s="15">
        <v>0</v>
      </c>
      <c r="I45" s="15">
        <f t="shared" si="3"/>
        <v>0</v>
      </c>
    </row>
    <row r="46" spans="3:9" x14ac:dyDescent="0.25">
      <c r="C46" s="3" t="s">
        <v>34</v>
      </c>
      <c r="E46" s="15">
        <v>0</v>
      </c>
      <c r="I46" s="15">
        <f t="shared" si="3"/>
        <v>0</v>
      </c>
    </row>
    <row r="47" spans="3:9" x14ac:dyDescent="0.25">
      <c r="C47" s="3" t="s">
        <v>35</v>
      </c>
      <c r="E47" s="15">
        <v>0</v>
      </c>
      <c r="I47" s="15">
        <f t="shared" si="3"/>
        <v>0</v>
      </c>
    </row>
    <row r="48" spans="3:9" x14ac:dyDescent="0.25">
      <c r="C48" s="2" t="s">
        <v>36</v>
      </c>
      <c r="E48" s="15">
        <v>0</v>
      </c>
      <c r="I48" s="15">
        <f t="shared" si="3"/>
        <v>0</v>
      </c>
    </row>
    <row r="49" spans="3:11" x14ac:dyDescent="0.25">
      <c r="C49" s="3" t="s">
        <v>37</v>
      </c>
      <c r="E49" s="15">
        <v>0</v>
      </c>
      <c r="I49" s="15">
        <f t="shared" si="3"/>
        <v>0</v>
      </c>
    </row>
    <row r="50" spans="3:11" x14ac:dyDescent="0.25">
      <c r="C50" s="3" t="s">
        <v>38</v>
      </c>
      <c r="E50" s="15">
        <v>0</v>
      </c>
      <c r="I50" s="15">
        <f t="shared" si="3"/>
        <v>0</v>
      </c>
    </row>
    <row r="51" spans="3:11" x14ac:dyDescent="0.25">
      <c r="C51" s="3" t="s">
        <v>39</v>
      </c>
      <c r="E51" s="15">
        <v>0</v>
      </c>
      <c r="I51" s="15">
        <f t="shared" si="3"/>
        <v>0</v>
      </c>
    </row>
    <row r="52" spans="3:11" x14ac:dyDescent="0.25">
      <c r="C52" s="3" t="s">
        <v>40</v>
      </c>
      <c r="E52" s="15">
        <v>0</v>
      </c>
      <c r="I52" s="15">
        <f t="shared" si="3"/>
        <v>0</v>
      </c>
    </row>
    <row r="53" spans="3:11" x14ac:dyDescent="0.25">
      <c r="C53" s="3" t="s">
        <v>41</v>
      </c>
      <c r="E53" s="15">
        <v>0</v>
      </c>
      <c r="I53" s="15">
        <f t="shared" si="3"/>
        <v>0</v>
      </c>
    </row>
    <row r="54" spans="3:11" x14ac:dyDescent="0.25">
      <c r="C54" s="3" t="s">
        <v>42</v>
      </c>
      <c r="D54" s="15">
        <v>0</v>
      </c>
      <c r="E54" s="15">
        <v>0</v>
      </c>
      <c r="I54" s="15">
        <f t="shared" si="3"/>
        <v>0</v>
      </c>
    </row>
    <row r="55" spans="3:11" x14ac:dyDescent="0.25">
      <c r="C55" s="3" t="s">
        <v>120</v>
      </c>
      <c r="D55" s="15">
        <v>200000</v>
      </c>
      <c r="E55" s="15">
        <v>200000</v>
      </c>
      <c r="I55" s="15">
        <f t="shared" si="3"/>
        <v>0</v>
      </c>
    </row>
    <row r="56" spans="3:11" x14ac:dyDescent="0.25">
      <c r="C56" s="2" t="s">
        <v>43</v>
      </c>
      <c r="D56" s="18">
        <f>SUM(D57:D65)</f>
        <v>6929823</v>
      </c>
      <c r="E56" s="18">
        <f>SUM(E57:E65)</f>
        <v>22633198.77</v>
      </c>
      <c r="H56" s="18">
        <f>SUM(H57:H65)</f>
        <v>1403968.65</v>
      </c>
      <c r="I56" s="15">
        <f>SUM(F56:H56)</f>
        <v>1403968.65</v>
      </c>
    </row>
    <row r="57" spans="3:11" x14ac:dyDescent="0.25">
      <c r="C57" s="3" t="s">
        <v>44</v>
      </c>
      <c r="D57" s="15">
        <v>3332325</v>
      </c>
      <c r="E57" s="15">
        <v>5806323</v>
      </c>
      <c r="H57" s="15">
        <v>733345.45</v>
      </c>
      <c r="I57" s="15">
        <f>SUM(F57:H57)</f>
        <v>733345.45</v>
      </c>
    </row>
    <row r="58" spans="3:11" x14ac:dyDescent="0.25">
      <c r="C58" s="3" t="s">
        <v>45</v>
      </c>
      <c r="D58" s="15">
        <v>684080</v>
      </c>
      <c r="E58" s="15">
        <v>1168175</v>
      </c>
      <c r="H58" s="15">
        <v>441959.14</v>
      </c>
      <c r="I58" s="15">
        <f>SUM(F58:H58)</f>
        <v>441959.14</v>
      </c>
      <c r="K58" s="20"/>
    </row>
    <row r="59" spans="3:11" x14ac:dyDescent="0.25">
      <c r="C59" s="3" t="s">
        <v>46</v>
      </c>
      <c r="D59" s="15">
        <v>83584</v>
      </c>
      <c r="E59" s="15">
        <v>86204</v>
      </c>
      <c r="H59" s="15">
        <v>2619.6</v>
      </c>
      <c r="I59" s="15">
        <f>SUM(F59:H59)</f>
        <v>2619.6</v>
      </c>
    </row>
    <row r="60" spans="3:11" x14ac:dyDescent="0.25">
      <c r="C60" s="3" t="s">
        <v>47</v>
      </c>
      <c r="E60" s="15">
        <v>11000000</v>
      </c>
      <c r="I60" s="15">
        <f t="shared" si="3"/>
        <v>0</v>
      </c>
    </row>
    <row r="61" spans="3:11" x14ac:dyDescent="0.25">
      <c r="C61" s="3" t="s">
        <v>48</v>
      </c>
      <c r="D61" s="15">
        <v>2338834</v>
      </c>
      <c r="E61" s="15">
        <v>3164179</v>
      </c>
      <c r="H61" s="15">
        <v>185334.46</v>
      </c>
      <c r="I61" s="15">
        <f t="shared" si="3"/>
        <v>185334.46</v>
      </c>
    </row>
    <row r="62" spans="3:11" x14ac:dyDescent="0.25">
      <c r="C62" s="3" t="s">
        <v>49</v>
      </c>
      <c r="D62" s="15">
        <v>256000</v>
      </c>
      <c r="E62" s="15">
        <v>296750</v>
      </c>
      <c r="H62" s="15">
        <v>40710</v>
      </c>
      <c r="I62" s="15">
        <f t="shared" si="3"/>
        <v>40710</v>
      </c>
    </row>
    <row r="63" spans="3:11" x14ac:dyDescent="0.25">
      <c r="C63" s="3" t="s">
        <v>50</v>
      </c>
      <c r="D63" s="15">
        <v>40000</v>
      </c>
      <c r="I63" s="15">
        <f t="shared" si="3"/>
        <v>0</v>
      </c>
    </row>
    <row r="64" spans="3:11" x14ac:dyDescent="0.25">
      <c r="C64" s="3" t="s">
        <v>51</v>
      </c>
      <c r="D64" s="15">
        <v>45000</v>
      </c>
      <c r="E64" s="15">
        <v>961567.77</v>
      </c>
      <c r="I64" s="15">
        <f t="shared" si="3"/>
        <v>0</v>
      </c>
    </row>
    <row r="65" spans="3:9" x14ac:dyDescent="0.25">
      <c r="C65" s="3" t="s">
        <v>52</v>
      </c>
      <c r="D65" s="15">
        <v>150000</v>
      </c>
      <c r="E65" s="15">
        <v>150000</v>
      </c>
      <c r="I65" s="15">
        <f t="shared" si="3"/>
        <v>0</v>
      </c>
    </row>
    <row r="66" spans="3:9" x14ac:dyDescent="0.25">
      <c r="C66" s="2" t="s">
        <v>53</v>
      </c>
      <c r="D66" s="18">
        <f>+D67+D68+D69+D70</f>
        <v>2160801</v>
      </c>
      <c r="E66" s="18">
        <f>+E67+E68+E69+E70</f>
        <v>52160801</v>
      </c>
      <c r="F66" s="15">
        <v>0</v>
      </c>
      <c r="G66" s="15">
        <v>0</v>
      </c>
      <c r="I66" s="15">
        <f t="shared" si="3"/>
        <v>0</v>
      </c>
    </row>
    <row r="67" spans="3:9" x14ac:dyDescent="0.25">
      <c r="C67" s="3" t="s">
        <v>54</v>
      </c>
      <c r="D67" s="15">
        <v>2160801</v>
      </c>
      <c r="E67" s="15">
        <v>52160801</v>
      </c>
      <c r="F67" s="15">
        <v>0</v>
      </c>
      <c r="G67" s="15">
        <v>0</v>
      </c>
      <c r="I67" s="15">
        <f t="shared" si="3"/>
        <v>0</v>
      </c>
    </row>
    <row r="68" spans="3:9" x14ac:dyDescent="0.25">
      <c r="C68" s="3" t="s">
        <v>55</v>
      </c>
      <c r="D68" s="15">
        <v>0</v>
      </c>
      <c r="E68" s="15">
        <v>0</v>
      </c>
      <c r="F68" s="15">
        <v>0</v>
      </c>
      <c r="G68" s="15">
        <v>0</v>
      </c>
      <c r="I68" s="15">
        <f t="shared" si="3"/>
        <v>0</v>
      </c>
    </row>
    <row r="69" spans="3:9" x14ac:dyDescent="0.25">
      <c r="C69" s="3" t="s">
        <v>56</v>
      </c>
      <c r="D69" s="15">
        <v>0</v>
      </c>
      <c r="E69" s="15">
        <v>0</v>
      </c>
      <c r="F69" s="15">
        <v>0</v>
      </c>
      <c r="G69" s="15">
        <v>0</v>
      </c>
      <c r="I69" s="15">
        <f t="shared" si="3"/>
        <v>0</v>
      </c>
    </row>
    <row r="70" spans="3:9" x14ac:dyDescent="0.25">
      <c r="C70" s="3" t="s">
        <v>57</v>
      </c>
      <c r="D70" s="15">
        <v>0</v>
      </c>
      <c r="E70" s="15">
        <v>0</v>
      </c>
      <c r="F70" s="15">
        <v>0</v>
      </c>
      <c r="G70" s="15">
        <v>0</v>
      </c>
      <c r="I70" s="15">
        <f t="shared" si="3"/>
        <v>0</v>
      </c>
    </row>
    <row r="71" spans="3:9" x14ac:dyDescent="0.25">
      <c r="C71" s="2" t="s">
        <v>58</v>
      </c>
      <c r="D71" s="15">
        <v>0</v>
      </c>
      <c r="E71" s="15">
        <v>0</v>
      </c>
      <c r="F71" s="15">
        <v>0</v>
      </c>
      <c r="G71" s="15">
        <v>0</v>
      </c>
      <c r="I71" s="15">
        <f t="shared" si="3"/>
        <v>0</v>
      </c>
    </row>
    <row r="72" spans="3:9" x14ac:dyDescent="0.25">
      <c r="C72" s="3" t="s">
        <v>59</v>
      </c>
      <c r="D72" s="15">
        <v>0</v>
      </c>
      <c r="E72" s="15">
        <v>0</v>
      </c>
      <c r="F72" s="15">
        <v>0</v>
      </c>
      <c r="G72" s="15">
        <v>0</v>
      </c>
      <c r="I72" s="15">
        <f t="shared" si="3"/>
        <v>0</v>
      </c>
    </row>
    <row r="73" spans="3:9" x14ac:dyDescent="0.25">
      <c r="C73" s="3" t="s">
        <v>60</v>
      </c>
      <c r="D73" s="15">
        <v>0</v>
      </c>
      <c r="E73" s="15">
        <v>0</v>
      </c>
      <c r="F73" s="15">
        <v>0</v>
      </c>
      <c r="G73" s="15">
        <v>0</v>
      </c>
      <c r="I73" s="15">
        <f t="shared" si="3"/>
        <v>0</v>
      </c>
    </row>
    <row r="74" spans="3:9" x14ac:dyDescent="0.25">
      <c r="C74" s="2" t="s">
        <v>61</v>
      </c>
      <c r="I74" s="15">
        <f t="shared" si="3"/>
        <v>0</v>
      </c>
    </row>
    <row r="75" spans="3:9" x14ac:dyDescent="0.25">
      <c r="C75" s="3" t="s">
        <v>62</v>
      </c>
      <c r="I75" s="15">
        <f t="shared" si="3"/>
        <v>0</v>
      </c>
    </row>
    <row r="76" spans="3:9" x14ac:dyDescent="0.25">
      <c r="C76" s="3" t="s">
        <v>63</v>
      </c>
      <c r="I76" s="15">
        <f t="shared" si="3"/>
        <v>0</v>
      </c>
    </row>
    <row r="77" spans="3:9" x14ac:dyDescent="0.25">
      <c r="C77" s="3" t="s">
        <v>64</v>
      </c>
      <c r="I77" s="15">
        <f t="shared" si="3"/>
        <v>0</v>
      </c>
    </row>
    <row r="78" spans="3:9" x14ac:dyDescent="0.25">
      <c r="C78" s="1" t="s">
        <v>66</v>
      </c>
      <c r="D78" s="15">
        <v>0</v>
      </c>
      <c r="E78" s="15">
        <v>0</v>
      </c>
      <c r="F78" s="15">
        <v>0</v>
      </c>
      <c r="G78" s="15">
        <v>0</v>
      </c>
      <c r="I78" s="15">
        <f t="shared" si="3"/>
        <v>0</v>
      </c>
    </row>
    <row r="79" spans="3:9" x14ac:dyDescent="0.25">
      <c r="C79" s="2" t="s">
        <v>67</v>
      </c>
      <c r="D79" s="15">
        <v>0</v>
      </c>
      <c r="E79" s="15">
        <v>0</v>
      </c>
      <c r="F79" s="15">
        <v>0</v>
      </c>
      <c r="G79" s="15">
        <v>0</v>
      </c>
      <c r="I79" s="15">
        <f t="shared" si="3"/>
        <v>0</v>
      </c>
    </row>
    <row r="80" spans="3:9" x14ac:dyDescent="0.25">
      <c r="C80" s="3" t="s">
        <v>68</v>
      </c>
      <c r="D80" s="15">
        <v>0</v>
      </c>
      <c r="E80" s="15">
        <v>0</v>
      </c>
      <c r="F80" s="15">
        <v>0</v>
      </c>
      <c r="G80" s="15">
        <v>0</v>
      </c>
      <c r="I80" s="15">
        <f t="shared" si="3"/>
        <v>0</v>
      </c>
    </row>
    <row r="81" spans="3:9" x14ac:dyDescent="0.25">
      <c r="C81" s="3" t="s">
        <v>69</v>
      </c>
      <c r="D81" s="15">
        <v>0</v>
      </c>
      <c r="E81" s="15">
        <v>0</v>
      </c>
      <c r="F81" s="15">
        <v>0</v>
      </c>
      <c r="G81" s="15">
        <v>0</v>
      </c>
      <c r="I81" s="15">
        <f t="shared" si="3"/>
        <v>0</v>
      </c>
    </row>
    <row r="82" spans="3:9" x14ac:dyDescent="0.25">
      <c r="C82" s="3"/>
    </row>
    <row r="83" spans="3:9" x14ac:dyDescent="0.25">
      <c r="C83" s="3"/>
    </row>
    <row r="84" spans="3:9" x14ac:dyDescent="0.25">
      <c r="C84" s="2" t="s">
        <v>70</v>
      </c>
      <c r="D84" s="15">
        <v>0</v>
      </c>
      <c r="E84" s="15">
        <v>0</v>
      </c>
      <c r="F84" s="15">
        <v>0</v>
      </c>
      <c r="G84" s="15">
        <v>0</v>
      </c>
      <c r="I84" s="15">
        <f t="shared" si="3"/>
        <v>0</v>
      </c>
    </row>
    <row r="85" spans="3:9" x14ac:dyDescent="0.25">
      <c r="C85" s="3" t="s">
        <v>71</v>
      </c>
      <c r="D85" s="15">
        <v>0</v>
      </c>
      <c r="E85" s="15">
        <v>0</v>
      </c>
      <c r="F85" s="15">
        <v>0</v>
      </c>
      <c r="G85" s="15">
        <v>0</v>
      </c>
      <c r="I85" s="15">
        <f t="shared" si="3"/>
        <v>0</v>
      </c>
    </row>
    <row r="86" spans="3:9" x14ac:dyDescent="0.25">
      <c r="C86" s="3" t="s">
        <v>72</v>
      </c>
      <c r="D86" s="15">
        <v>0</v>
      </c>
      <c r="E86" s="15">
        <v>0</v>
      </c>
      <c r="F86" s="15">
        <v>0</v>
      </c>
      <c r="G86" s="15">
        <v>0</v>
      </c>
      <c r="I86" s="15">
        <f t="shared" si="3"/>
        <v>0</v>
      </c>
    </row>
    <row r="87" spans="3:9" x14ac:dyDescent="0.25">
      <c r="C87" s="2" t="s">
        <v>73</v>
      </c>
      <c r="D87" s="15">
        <v>0</v>
      </c>
      <c r="E87" s="15">
        <v>0</v>
      </c>
      <c r="F87" s="15">
        <v>0</v>
      </c>
      <c r="G87" s="15">
        <v>0</v>
      </c>
      <c r="I87" s="15">
        <f t="shared" si="3"/>
        <v>0</v>
      </c>
    </row>
    <row r="88" spans="3:9" x14ac:dyDescent="0.25">
      <c r="C88" s="3" t="s">
        <v>74</v>
      </c>
      <c r="D88" s="15">
        <v>0</v>
      </c>
      <c r="E88" s="15">
        <v>0</v>
      </c>
      <c r="F88" s="15">
        <v>0</v>
      </c>
      <c r="G88" s="15">
        <v>0</v>
      </c>
      <c r="I88" s="15">
        <f t="shared" si="3"/>
        <v>0</v>
      </c>
    </row>
    <row r="89" spans="3:9" ht="15.75" thickBot="1" x14ac:dyDescent="0.3">
      <c r="C89" s="47" t="s">
        <v>122</v>
      </c>
      <c r="D89" s="45">
        <f>+D56+D39+D29+D13+D19+D66</f>
        <v>166100000</v>
      </c>
      <c r="E89" s="45">
        <f>+E56+E39+E29+E13+E19+E66</f>
        <v>274915322.57000005</v>
      </c>
      <c r="F89" s="45">
        <f>+F56+F39+F29+F13+F19</f>
        <v>8017334.7600000007</v>
      </c>
      <c r="G89" s="45">
        <f>+G56+G39+G29+G13+G19</f>
        <v>12725220.33</v>
      </c>
      <c r="H89" s="45">
        <f>+H56+H39+H29+H13+H19</f>
        <v>15750878.299999999</v>
      </c>
      <c r="I89" s="45">
        <f>SUM(F89:H89)</f>
        <v>36493433.390000001</v>
      </c>
    </row>
    <row r="90" spans="3:9" ht="15.75" thickTop="1" x14ac:dyDescent="0.25"/>
    <row r="93" spans="3:9" x14ac:dyDescent="0.25">
      <c r="C93" t="s">
        <v>88</v>
      </c>
    </row>
    <row r="94" spans="3:9" x14ac:dyDescent="0.25">
      <c r="C94" t="s">
        <v>89</v>
      </c>
    </row>
    <row r="95" spans="3:9" x14ac:dyDescent="0.25">
      <c r="C95" s="19" t="s">
        <v>94</v>
      </c>
    </row>
    <row r="96" spans="3:9" x14ac:dyDescent="0.25">
      <c r="C96" t="s">
        <v>95</v>
      </c>
    </row>
    <row r="98" spans="3:3" x14ac:dyDescent="0.25">
      <c r="C98" t="s">
        <v>93</v>
      </c>
    </row>
    <row r="99" spans="3:3" ht="15.75" thickBot="1" x14ac:dyDescent="0.3"/>
    <row r="100" spans="3:3" ht="15.75" thickBot="1" x14ac:dyDescent="0.3">
      <c r="C100" s="14" t="s">
        <v>85</v>
      </c>
    </row>
    <row r="101" spans="3:3" ht="30.75" thickBot="1" x14ac:dyDescent="0.3">
      <c r="C101" s="12" t="s">
        <v>86</v>
      </c>
    </row>
    <row r="102" spans="3:3" ht="60.75" thickBot="1" x14ac:dyDescent="0.3">
      <c r="C102" s="13" t="s">
        <v>87</v>
      </c>
    </row>
  </sheetData>
  <mergeCells count="9">
    <mergeCell ref="C7:I7"/>
    <mergeCell ref="F10:I10"/>
    <mergeCell ref="C3:I3"/>
    <mergeCell ref="C4:I4"/>
    <mergeCell ref="C10:C11"/>
    <mergeCell ref="D10:D11"/>
    <mergeCell ref="E10:E11"/>
    <mergeCell ref="C5:I5"/>
    <mergeCell ref="C6:I6"/>
  </mergeCells>
  <pageMargins left="0.23622047244094491" right="0.23622047244094491" top="0.74803149606299213" bottom="0.74803149606299213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05"/>
  <sheetViews>
    <sheetView showGridLines="0" topLeftCell="C76" zoomScaleNormal="100" workbookViewId="0">
      <selection activeCell="I93" sqref="I92:I93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7.28515625" style="15" customWidth="1"/>
    <col min="5" max="6" width="16.140625" style="15" customWidth="1"/>
    <col min="7" max="7" width="16" style="15" customWidth="1"/>
    <col min="8" max="8" width="16.7109375" customWidth="1"/>
    <col min="9" max="9" width="15.140625" bestFit="1" customWidth="1"/>
    <col min="11" max="11" width="14.140625" bestFit="1" customWidth="1"/>
  </cols>
  <sheetData>
    <row r="2" spans="3:9" ht="28.5" customHeight="1" x14ac:dyDescent="0.25">
      <c r="C2" s="65" t="s">
        <v>90</v>
      </c>
      <c r="D2" s="66"/>
      <c r="E2" s="66"/>
      <c r="F2" s="66"/>
      <c r="G2" s="66"/>
      <c r="H2" s="66"/>
      <c r="I2" s="66"/>
    </row>
    <row r="3" spans="3:9" ht="21" customHeight="1" x14ac:dyDescent="0.25">
      <c r="C3" s="50" t="s">
        <v>91</v>
      </c>
      <c r="D3" s="51"/>
      <c r="E3" s="51"/>
      <c r="F3" s="51"/>
      <c r="G3" s="51"/>
      <c r="H3" s="51"/>
      <c r="I3" s="51"/>
    </row>
    <row r="4" spans="3:9" ht="15.75" x14ac:dyDescent="0.25">
      <c r="C4" s="59" t="s">
        <v>123</v>
      </c>
      <c r="D4" s="60"/>
      <c r="E4" s="60"/>
      <c r="F4" s="60"/>
      <c r="G4" s="60"/>
      <c r="H4" s="44"/>
      <c r="I4" s="44"/>
    </row>
    <row r="5" spans="3:9" ht="15.75" customHeight="1" x14ac:dyDescent="0.25">
      <c r="C5" s="54" t="s">
        <v>82</v>
      </c>
      <c r="D5" s="55"/>
      <c r="E5" s="55"/>
      <c r="F5" s="55"/>
      <c r="G5" s="55"/>
      <c r="H5" s="44"/>
      <c r="I5" s="44"/>
    </row>
    <row r="6" spans="3:9" ht="15.75" customHeight="1" x14ac:dyDescent="0.25">
      <c r="C6" s="55" t="s">
        <v>76</v>
      </c>
      <c r="D6" s="55"/>
      <c r="E6" s="55"/>
      <c r="F6" s="55"/>
      <c r="G6" s="55"/>
      <c r="H6" s="44"/>
      <c r="I6" s="44"/>
    </row>
    <row r="7" spans="3:9" ht="3" customHeight="1" x14ac:dyDescent="0.25"/>
    <row r="8" spans="3:9" ht="23.25" customHeight="1" x14ac:dyDescent="0.25">
      <c r="C8" s="4" t="s">
        <v>65</v>
      </c>
      <c r="D8" s="16" t="s">
        <v>78</v>
      </c>
      <c r="E8" s="16" t="s">
        <v>79</v>
      </c>
      <c r="F8" s="48" t="s">
        <v>80</v>
      </c>
      <c r="G8" s="16" t="s">
        <v>77</v>
      </c>
    </row>
    <row r="9" spans="3:9" x14ac:dyDescent="0.25">
      <c r="C9" s="1" t="s">
        <v>0</v>
      </c>
      <c r="D9" s="17"/>
      <c r="E9" s="17"/>
      <c r="F9" s="17"/>
      <c r="G9" s="17"/>
    </row>
    <row r="10" spans="3:9" x14ac:dyDescent="0.25">
      <c r="C10" s="2" t="s">
        <v>1</v>
      </c>
      <c r="D10" s="18">
        <f>SUM(D11:D15)</f>
        <v>7102254.9800000004</v>
      </c>
      <c r="E10" s="18">
        <f>SUM(E11:E15)</f>
        <v>11764326.34</v>
      </c>
      <c r="F10" s="18">
        <f>SUM(F11:F15)</f>
        <v>9585331.290000001</v>
      </c>
      <c r="G10" s="18">
        <f>SUM(G11:G15)</f>
        <v>28451912.610000003</v>
      </c>
      <c r="H10" s="20"/>
    </row>
    <row r="11" spans="3:9" x14ac:dyDescent="0.25">
      <c r="C11" s="3" t="s">
        <v>2</v>
      </c>
      <c r="D11" s="15">
        <v>6108550</v>
      </c>
      <c r="E11" s="15">
        <v>10149837.34</v>
      </c>
      <c r="F11" s="15">
        <v>8141738.0099999998</v>
      </c>
      <c r="G11" s="15">
        <f>SUM(D11:F11)</f>
        <v>24400125.350000001</v>
      </c>
    </row>
    <row r="12" spans="3:9" x14ac:dyDescent="0.25">
      <c r="C12" s="3" t="s">
        <v>3</v>
      </c>
      <c r="D12" s="15">
        <v>57000</v>
      </c>
      <c r="E12" s="15">
        <v>73086.429999999993</v>
      </c>
      <c r="F12" s="15">
        <v>209816.94</v>
      </c>
      <c r="G12" s="15">
        <f t="shared" ref="G12:G15" si="0">SUM(D12:F12)</f>
        <v>339903.37</v>
      </c>
    </row>
    <row r="13" spans="3:9" x14ac:dyDescent="0.25">
      <c r="C13" s="3" t="s">
        <v>4</v>
      </c>
      <c r="G13" s="15">
        <f t="shared" si="0"/>
        <v>0</v>
      </c>
      <c r="H13" s="11"/>
    </row>
    <row r="14" spans="3:9" x14ac:dyDescent="0.25">
      <c r="C14" s="3" t="s">
        <v>5</v>
      </c>
      <c r="G14" s="15">
        <f t="shared" si="0"/>
        <v>0</v>
      </c>
      <c r="H14" s="40"/>
    </row>
    <row r="15" spans="3:9" x14ac:dyDescent="0.25">
      <c r="C15" s="3" t="s">
        <v>6</v>
      </c>
      <c r="D15" s="15">
        <v>936704.98</v>
      </c>
      <c r="E15" s="15">
        <v>1541402.57</v>
      </c>
      <c r="F15" s="15">
        <v>1233776.3400000001</v>
      </c>
      <c r="G15" s="15">
        <f t="shared" si="0"/>
        <v>3711883.8899999997</v>
      </c>
    </row>
    <row r="16" spans="3:9" x14ac:dyDescent="0.25">
      <c r="C16" s="2" t="s">
        <v>7</v>
      </c>
      <c r="D16" s="18">
        <f>SUM(D17:D24)</f>
        <v>915079.78</v>
      </c>
      <c r="E16" s="18">
        <f>SUM(E17:E24)</f>
        <v>957711.59000000008</v>
      </c>
      <c r="F16" s="18">
        <f>SUM(F17:F24)+F25</f>
        <v>1703648.8699999999</v>
      </c>
      <c r="G16" s="18">
        <f>SUM(G17:G25)</f>
        <v>3576440.24</v>
      </c>
    </row>
    <row r="17" spans="3:9" x14ac:dyDescent="0.25">
      <c r="C17" s="24" t="str">
        <f>+'P1 Presupuesto Aprobado'!A19</f>
        <v>2.2.1 - SERVICIOS BÁSICOS</v>
      </c>
      <c r="D17" s="15">
        <v>677258.3</v>
      </c>
      <c r="E17" s="15">
        <v>757034.56</v>
      </c>
      <c r="F17" s="15">
        <v>817690.33</v>
      </c>
      <c r="G17" s="15">
        <f>SUM(D17:F17)</f>
        <v>2251983.19</v>
      </c>
    </row>
    <row r="18" spans="3:9" x14ac:dyDescent="0.25">
      <c r="C18" s="3" t="s">
        <v>9</v>
      </c>
      <c r="F18" s="15">
        <v>400000.2</v>
      </c>
      <c r="G18" s="15">
        <f t="shared" ref="G18:G25" si="1">SUM(D18:F18)</f>
        <v>400000.2</v>
      </c>
    </row>
    <row r="19" spans="3:9" x14ac:dyDescent="0.25">
      <c r="C19" s="3" t="s">
        <v>10</v>
      </c>
      <c r="D19" s="15">
        <v>140998.20000000001</v>
      </c>
      <c r="F19" s="15">
        <v>4100</v>
      </c>
      <c r="G19" s="15">
        <f t="shared" si="1"/>
        <v>145098.20000000001</v>
      </c>
    </row>
    <row r="20" spans="3:9" x14ac:dyDescent="0.25">
      <c r="C20" s="3" t="s">
        <v>11</v>
      </c>
      <c r="G20" s="15">
        <f t="shared" si="1"/>
        <v>0</v>
      </c>
    </row>
    <row r="21" spans="3:9" x14ac:dyDescent="0.25">
      <c r="C21" s="3" t="s">
        <v>12</v>
      </c>
      <c r="F21" s="15">
        <v>40474</v>
      </c>
      <c r="G21" s="15">
        <f t="shared" si="1"/>
        <v>40474</v>
      </c>
      <c r="I21" s="20"/>
    </row>
    <row r="22" spans="3:9" x14ac:dyDescent="0.25">
      <c r="C22" s="3" t="s">
        <v>13</v>
      </c>
      <c r="D22" s="15">
        <v>27823.279999999999</v>
      </c>
      <c r="E22" s="15">
        <v>200677.03</v>
      </c>
      <c r="F22" s="15">
        <v>27823.279999999999</v>
      </c>
      <c r="G22" s="15">
        <f t="shared" si="1"/>
        <v>256323.59</v>
      </c>
    </row>
    <row r="23" spans="3:9" x14ac:dyDescent="0.25">
      <c r="C23" s="3" t="s">
        <v>14</v>
      </c>
      <c r="F23" s="15">
        <v>216742.39999999999</v>
      </c>
      <c r="G23" s="15">
        <f t="shared" si="1"/>
        <v>216742.39999999999</v>
      </c>
    </row>
    <row r="24" spans="3:9" x14ac:dyDescent="0.25">
      <c r="C24" s="3" t="s">
        <v>15</v>
      </c>
      <c r="D24" s="15">
        <v>69000</v>
      </c>
      <c r="F24" s="15">
        <v>183618.66</v>
      </c>
      <c r="G24" s="15">
        <f t="shared" si="1"/>
        <v>252618.66</v>
      </c>
    </row>
    <row r="25" spans="3:9" x14ac:dyDescent="0.25">
      <c r="C25" s="3" t="s">
        <v>16</v>
      </c>
      <c r="F25" s="15">
        <v>13200</v>
      </c>
      <c r="G25" s="15">
        <f t="shared" si="1"/>
        <v>13200</v>
      </c>
    </row>
    <row r="26" spans="3:9" x14ac:dyDescent="0.25">
      <c r="C26" s="2" t="s">
        <v>17</v>
      </c>
      <c r="D26" s="15">
        <v>0</v>
      </c>
      <c r="E26" s="18">
        <f>SUM(E27:E35)</f>
        <v>3182.4</v>
      </c>
      <c r="F26" s="18">
        <f>SUM(F27:F35)</f>
        <v>3057929.4899999998</v>
      </c>
      <c r="G26" s="18">
        <f>SUM(G27:G35)</f>
        <v>3061111.89</v>
      </c>
    </row>
    <row r="27" spans="3:9" x14ac:dyDescent="0.25">
      <c r="C27" s="3" t="s">
        <v>18</v>
      </c>
      <c r="D27" s="15">
        <v>0</v>
      </c>
      <c r="F27" s="15">
        <v>239385.5</v>
      </c>
      <c r="G27" s="15">
        <f>SUM(D27:F27)</f>
        <v>239385.5</v>
      </c>
    </row>
    <row r="28" spans="3:9" x14ac:dyDescent="0.25">
      <c r="C28" s="3" t="s">
        <v>19</v>
      </c>
      <c r="D28" s="15">
        <v>0</v>
      </c>
      <c r="F28" s="15">
        <v>332370.59999999998</v>
      </c>
      <c r="G28" s="15">
        <f t="shared" ref="G28:G86" si="2">SUM(D28:F28)</f>
        <v>332370.59999999998</v>
      </c>
    </row>
    <row r="29" spans="3:9" x14ac:dyDescent="0.25">
      <c r="C29" s="3" t="s">
        <v>20</v>
      </c>
      <c r="D29" s="15">
        <v>0</v>
      </c>
      <c r="F29" s="15">
        <v>117652.96</v>
      </c>
      <c r="G29" s="15">
        <f t="shared" si="2"/>
        <v>117652.96</v>
      </c>
    </row>
    <row r="30" spans="3:9" x14ac:dyDescent="0.25">
      <c r="C30" s="3" t="s">
        <v>21</v>
      </c>
      <c r="D30" s="15">
        <v>0</v>
      </c>
      <c r="F30" s="15">
        <v>16284</v>
      </c>
      <c r="G30" s="15">
        <f t="shared" si="2"/>
        <v>16284</v>
      </c>
    </row>
    <row r="31" spans="3:9" x14ac:dyDescent="0.25">
      <c r="C31" s="3" t="s">
        <v>22</v>
      </c>
      <c r="D31" s="15">
        <v>0</v>
      </c>
      <c r="G31" s="15">
        <f t="shared" si="2"/>
        <v>0</v>
      </c>
    </row>
    <row r="32" spans="3:9" x14ac:dyDescent="0.25">
      <c r="C32" s="3" t="s">
        <v>23</v>
      </c>
      <c r="D32" s="15">
        <v>0</v>
      </c>
      <c r="F32" s="15">
        <v>75105.600000000006</v>
      </c>
      <c r="G32" s="15">
        <f t="shared" si="2"/>
        <v>75105.600000000006</v>
      </c>
    </row>
    <row r="33" spans="3:7" x14ac:dyDescent="0.25">
      <c r="C33" s="3" t="s">
        <v>24</v>
      </c>
      <c r="D33" s="15">
        <v>0</v>
      </c>
      <c r="E33" s="15">
        <v>3182.4</v>
      </c>
      <c r="F33" s="15">
        <v>1583147.94</v>
      </c>
      <c r="G33" s="15">
        <f t="shared" si="2"/>
        <v>1586330.3399999999</v>
      </c>
    </row>
    <row r="34" spans="3:7" x14ac:dyDescent="0.25">
      <c r="C34" s="3" t="s">
        <v>25</v>
      </c>
      <c r="D34" s="15">
        <v>0</v>
      </c>
      <c r="G34" s="15">
        <f t="shared" si="2"/>
        <v>0</v>
      </c>
    </row>
    <row r="35" spans="3:7" x14ac:dyDescent="0.25">
      <c r="C35" s="3" t="s">
        <v>26</v>
      </c>
      <c r="D35" s="15">
        <v>0</v>
      </c>
      <c r="F35" s="15">
        <v>693982.89</v>
      </c>
      <c r="G35" s="15">
        <f t="shared" si="2"/>
        <v>693982.89</v>
      </c>
    </row>
    <row r="36" spans="3:7" x14ac:dyDescent="0.25">
      <c r="C36" s="2" t="s">
        <v>27</v>
      </c>
      <c r="D36" s="15">
        <v>0</v>
      </c>
      <c r="E36" s="15">
        <v>0</v>
      </c>
      <c r="G36" s="15">
        <f t="shared" si="2"/>
        <v>0</v>
      </c>
    </row>
    <row r="37" spans="3:7" x14ac:dyDescent="0.25">
      <c r="C37" s="3" t="s">
        <v>28</v>
      </c>
      <c r="D37" s="15">
        <v>0</v>
      </c>
      <c r="E37" s="15">
        <v>0</v>
      </c>
      <c r="G37" s="15">
        <f t="shared" si="2"/>
        <v>0</v>
      </c>
    </row>
    <row r="38" spans="3:7" x14ac:dyDescent="0.25">
      <c r="C38" s="3" t="s">
        <v>29</v>
      </c>
      <c r="D38" s="15">
        <v>0</v>
      </c>
      <c r="E38" s="15">
        <v>0</v>
      </c>
      <c r="G38" s="15">
        <f t="shared" si="2"/>
        <v>0</v>
      </c>
    </row>
    <row r="39" spans="3:7" x14ac:dyDescent="0.25">
      <c r="C39" s="3" t="s">
        <v>30</v>
      </c>
      <c r="D39" s="15">
        <v>0</v>
      </c>
      <c r="E39" s="15">
        <v>0</v>
      </c>
      <c r="G39" s="15">
        <f t="shared" si="2"/>
        <v>0</v>
      </c>
    </row>
    <row r="40" spans="3:7" x14ac:dyDescent="0.25">
      <c r="C40" s="3" t="s">
        <v>31</v>
      </c>
      <c r="D40" s="15">
        <v>0</v>
      </c>
      <c r="E40" s="15">
        <v>0</v>
      </c>
      <c r="G40" s="15">
        <f t="shared" si="2"/>
        <v>0</v>
      </c>
    </row>
    <row r="41" spans="3:7" x14ac:dyDescent="0.25">
      <c r="C41" s="3" t="s">
        <v>32</v>
      </c>
      <c r="D41" s="15">
        <v>0</v>
      </c>
      <c r="E41" s="15">
        <v>0</v>
      </c>
      <c r="G41" s="15">
        <f t="shared" si="2"/>
        <v>0</v>
      </c>
    </row>
    <row r="42" spans="3:7" x14ac:dyDescent="0.25">
      <c r="C42" s="3" t="s">
        <v>33</v>
      </c>
      <c r="D42" s="15">
        <v>0</v>
      </c>
      <c r="E42" s="15">
        <v>0</v>
      </c>
      <c r="G42" s="15">
        <f t="shared" si="2"/>
        <v>0</v>
      </c>
    </row>
    <row r="43" spans="3:7" x14ac:dyDescent="0.25">
      <c r="C43" s="3" t="s">
        <v>34</v>
      </c>
      <c r="D43" s="15">
        <v>0</v>
      </c>
      <c r="E43" s="15">
        <v>0</v>
      </c>
      <c r="G43" s="15">
        <f t="shared" si="2"/>
        <v>0</v>
      </c>
    </row>
    <row r="44" spans="3:7" x14ac:dyDescent="0.25">
      <c r="C44" s="3" t="s">
        <v>35</v>
      </c>
      <c r="D44" s="15">
        <v>0</v>
      </c>
      <c r="E44" s="15">
        <v>0</v>
      </c>
      <c r="G44" s="15">
        <f t="shared" si="2"/>
        <v>0</v>
      </c>
    </row>
    <row r="45" spans="3:7" x14ac:dyDescent="0.25">
      <c r="C45" s="2" t="s">
        <v>36</v>
      </c>
      <c r="D45" s="15">
        <v>0</v>
      </c>
      <c r="E45" s="15">
        <v>0</v>
      </c>
      <c r="G45" s="15">
        <f t="shared" si="2"/>
        <v>0</v>
      </c>
    </row>
    <row r="46" spans="3:7" x14ac:dyDescent="0.25">
      <c r="C46" s="3" t="s">
        <v>37</v>
      </c>
      <c r="D46" s="15">
        <v>0</v>
      </c>
      <c r="E46" s="15">
        <v>0</v>
      </c>
      <c r="G46" s="15">
        <f t="shared" si="2"/>
        <v>0</v>
      </c>
    </row>
    <row r="47" spans="3:7" x14ac:dyDescent="0.25">
      <c r="C47" s="3" t="s">
        <v>38</v>
      </c>
      <c r="D47" s="15">
        <v>0</v>
      </c>
      <c r="E47" s="15">
        <v>0</v>
      </c>
      <c r="G47" s="15">
        <f t="shared" si="2"/>
        <v>0</v>
      </c>
    </row>
    <row r="48" spans="3:7" x14ac:dyDescent="0.25">
      <c r="C48" s="3" t="s">
        <v>39</v>
      </c>
      <c r="D48" s="15">
        <v>0</v>
      </c>
      <c r="E48" s="15">
        <v>0</v>
      </c>
      <c r="G48" s="15">
        <f t="shared" si="2"/>
        <v>0</v>
      </c>
    </row>
    <row r="49" spans="3:8" x14ac:dyDescent="0.25">
      <c r="C49" s="3" t="s">
        <v>40</v>
      </c>
      <c r="D49" s="15">
        <v>0</v>
      </c>
      <c r="E49" s="15">
        <v>0</v>
      </c>
      <c r="G49" s="15">
        <f t="shared" si="2"/>
        <v>0</v>
      </c>
    </row>
    <row r="50" spans="3:8" x14ac:dyDescent="0.25">
      <c r="C50" s="3" t="s">
        <v>41</v>
      </c>
      <c r="D50" s="15">
        <v>0</v>
      </c>
      <c r="E50" s="15">
        <v>0</v>
      </c>
      <c r="G50" s="15">
        <f t="shared" si="2"/>
        <v>0</v>
      </c>
    </row>
    <row r="51" spans="3:8" x14ac:dyDescent="0.25">
      <c r="C51" s="3" t="s">
        <v>42</v>
      </c>
      <c r="D51" s="15">
        <v>0</v>
      </c>
      <c r="E51" s="15">
        <v>0</v>
      </c>
      <c r="G51" s="15">
        <f t="shared" si="2"/>
        <v>0</v>
      </c>
    </row>
    <row r="52" spans="3:8" x14ac:dyDescent="0.25">
      <c r="C52" s="2" t="s">
        <v>43</v>
      </c>
      <c r="D52" s="15">
        <v>0</v>
      </c>
      <c r="E52" s="15">
        <v>0</v>
      </c>
      <c r="F52" s="18">
        <f>SUM(F53:F61)</f>
        <v>1403968.65</v>
      </c>
      <c r="G52" s="15">
        <f t="shared" si="2"/>
        <v>1403968.65</v>
      </c>
    </row>
    <row r="53" spans="3:8" x14ac:dyDescent="0.25">
      <c r="C53" s="3" t="s">
        <v>44</v>
      </c>
      <c r="D53" s="15">
        <v>0</v>
      </c>
      <c r="E53" s="15">
        <v>0</v>
      </c>
      <c r="F53" s="15">
        <v>733345.45</v>
      </c>
      <c r="G53" s="15">
        <f t="shared" si="2"/>
        <v>733345.45</v>
      </c>
      <c r="H53" s="20"/>
    </row>
    <row r="54" spans="3:8" x14ac:dyDescent="0.25">
      <c r="C54" s="3" t="s">
        <v>45</v>
      </c>
      <c r="D54" s="15">
        <v>0</v>
      </c>
      <c r="E54" s="15">
        <v>0</v>
      </c>
      <c r="F54" s="15">
        <v>441959.14</v>
      </c>
      <c r="G54" s="15">
        <f t="shared" si="2"/>
        <v>441959.14</v>
      </c>
    </row>
    <row r="55" spans="3:8" x14ac:dyDescent="0.25">
      <c r="C55" s="3" t="s">
        <v>46</v>
      </c>
      <c r="D55" s="15">
        <v>0</v>
      </c>
      <c r="E55" s="15">
        <v>0</v>
      </c>
      <c r="F55" s="15">
        <v>2619.6</v>
      </c>
      <c r="G55" s="15">
        <f t="shared" si="2"/>
        <v>2619.6</v>
      </c>
    </row>
    <row r="56" spans="3:8" x14ac:dyDescent="0.25">
      <c r="C56" s="3" t="s">
        <v>47</v>
      </c>
      <c r="D56" s="15">
        <v>0</v>
      </c>
      <c r="E56" s="15">
        <v>0</v>
      </c>
      <c r="G56" s="15">
        <f t="shared" si="2"/>
        <v>0</v>
      </c>
    </row>
    <row r="57" spans="3:8" x14ac:dyDescent="0.25">
      <c r="C57" s="3" t="s">
        <v>48</v>
      </c>
      <c r="D57" s="15">
        <v>0</v>
      </c>
      <c r="E57" s="15">
        <v>0</v>
      </c>
      <c r="F57" s="15">
        <v>185334.46</v>
      </c>
      <c r="G57" s="15">
        <f t="shared" si="2"/>
        <v>185334.46</v>
      </c>
    </row>
    <row r="58" spans="3:8" x14ac:dyDescent="0.25">
      <c r="C58" s="3" t="s">
        <v>49</v>
      </c>
      <c r="D58" s="15">
        <v>0</v>
      </c>
      <c r="E58" s="15">
        <v>0</v>
      </c>
      <c r="F58" s="15">
        <v>40710</v>
      </c>
      <c r="G58" s="15">
        <f t="shared" si="2"/>
        <v>40710</v>
      </c>
    </row>
    <row r="59" spans="3:8" x14ac:dyDescent="0.25">
      <c r="C59" s="3" t="s">
        <v>50</v>
      </c>
      <c r="D59" s="15">
        <v>0</v>
      </c>
      <c r="E59" s="15">
        <v>0</v>
      </c>
      <c r="G59" s="15">
        <f t="shared" si="2"/>
        <v>0</v>
      </c>
    </row>
    <row r="60" spans="3:8" x14ac:dyDescent="0.25">
      <c r="C60" s="3" t="s">
        <v>51</v>
      </c>
      <c r="D60" s="15">
        <v>0</v>
      </c>
      <c r="E60" s="15">
        <v>0</v>
      </c>
      <c r="G60" s="15">
        <f t="shared" si="2"/>
        <v>0</v>
      </c>
    </row>
    <row r="61" spans="3:8" x14ac:dyDescent="0.25">
      <c r="C61" s="3" t="s">
        <v>52</v>
      </c>
      <c r="D61" s="15">
        <v>0</v>
      </c>
      <c r="E61" s="15">
        <v>0</v>
      </c>
      <c r="G61" s="15">
        <f t="shared" si="2"/>
        <v>0</v>
      </c>
    </row>
    <row r="62" spans="3:8" x14ac:dyDescent="0.25">
      <c r="C62" s="2" t="s">
        <v>53</v>
      </c>
      <c r="D62" s="15">
        <v>0</v>
      </c>
      <c r="E62" s="15">
        <v>0</v>
      </c>
      <c r="G62" s="15">
        <f t="shared" si="2"/>
        <v>0</v>
      </c>
    </row>
    <row r="63" spans="3:8" x14ac:dyDescent="0.25">
      <c r="C63" s="3" t="s">
        <v>54</v>
      </c>
      <c r="D63" s="15">
        <v>0</v>
      </c>
      <c r="E63" s="15">
        <v>0</v>
      </c>
      <c r="G63" s="15">
        <f t="shared" si="2"/>
        <v>0</v>
      </c>
    </row>
    <row r="64" spans="3:8" x14ac:dyDescent="0.25">
      <c r="C64" s="3" t="s">
        <v>55</v>
      </c>
      <c r="D64" s="15">
        <v>0</v>
      </c>
      <c r="E64" s="15">
        <v>0</v>
      </c>
      <c r="G64" s="15">
        <f t="shared" si="2"/>
        <v>0</v>
      </c>
    </row>
    <row r="65" spans="3:7" x14ac:dyDescent="0.25">
      <c r="C65" s="3" t="s">
        <v>56</v>
      </c>
      <c r="D65" s="15">
        <v>0</v>
      </c>
      <c r="E65" s="15">
        <v>0</v>
      </c>
      <c r="G65" s="15">
        <f t="shared" si="2"/>
        <v>0</v>
      </c>
    </row>
    <row r="66" spans="3:7" x14ac:dyDescent="0.25">
      <c r="C66" s="3" t="s">
        <v>57</v>
      </c>
      <c r="D66" s="15">
        <v>0</v>
      </c>
      <c r="E66" s="15">
        <v>0</v>
      </c>
      <c r="G66" s="15">
        <f t="shared" si="2"/>
        <v>0</v>
      </c>
    </row>
    <row r="67" spans="3:7" x14ac:dyDescent="0.25">
      <c r="C67" s="2" t="s">
        <v>58</v>
      </c>
      <c r="D67" s="15">
        <v>0</v>
      </c>
      <c r="E67" s="15">
        <v>0</v>
      </c>
      <c r="G67" s="15">
        <f t="shared" si="2"/>
        <v>0</v>
      </c>
    </row>
    <row r="68" spans="3:7" x14ac:dyDescent="0.25">
      <c r="C68" s="3" t="s">
        <v>59</v>
      </c>
      <c r="D68" s="15">
        <v>0</v>
      </c>
      <c r="E68" s="15">
        <v>0</v>
      </c>
      <c r="G68" s="15">
        <f t="shared" si="2"/>
        <v>0</v>
      </c>
    </row>
    <row r="69" spans="3:7" x14ac:dyDescent="0.25">
      <c r="C69" s="3" t="s">
        <v>60</v>
      </c>
      <c r="D69" s="15">
        <v>0</v>
      </c>
      <c r="E69" s="15">
        <v>0</v>
      </c>
      <c r="G69" s="15">
        <f t="shared" si="2"/>
        <v>0</v>
      </c>
    </row>
    <row r="70" spans="3:7" x14ac:dyDescent="0.25">
      <c r="C70" s="2" t="s">
        <v>61</v>
      </c>
      <c r="D70" s="15">
        <v>0</v>
      </c>
      <c r="E70" s="15">
        <v>0</v>
      </c>
      <c r="G70" s="15">
        <f t="shared" si="2"/>
        <v>0</v>
      </c>
    </row>
    <row r="71" spans="3:7" x14ac:dyDescent="0.25">
      <c r="C71" s="3" t="s">
        <v>62</v>
      </c>
      <c r="D71" s="15">
        <v>0</v>
      </c>
      <c r="E71" s="15">
        <v>0</v>
      </c>
      <c r="G71" s="15">
        <f t="shared" si="2"/>
        <v>0</v>
      </c>
    </row>
    <row r="72" spans="3:7" x14ac:dyDescent="0.25">
      <c r="C72" s="3" t="s">
        <v>63</v>
      </c>
      <c r="D72" s="15">
        <v>0</v>
      </c>
      <c r="E72" s="15">
        <v>0</v>
      </c>
      <c r="G72" s="15">
        <f t="shared" si="2"/>
        <v>0</v>
      </c>
    </row>
    <row r="73" spans="3:7" x14ac:dyDescent="0.25">
      <c r="C73" s="3" t="s">
        <v>64</v>
      </c>
      <c r="D73" s="15">
        <v>0</v>
      </c>
      <c r="E73" s="15">
        <v>0</v>
      </c>
      <c r="G73" s="15">
        <f t="shared" si="2"/>
        <v>0</v>
      </c>
    </row>
    <row r="74" spans="3:7" x14ac:dyDescent="0.25">
      <c r="C74" s="3"/>
    </row>
    <row r="75" spans="3:7" x14ac:dyDescent="0.25">
      <c r="C75" s="3"/>
    </row>
    <row r="76" spans="3:7" x14ac:dyDescent="0.25">
      <c r="C76" s="3"/>
    </row>
    <row r="77" spans="3:7" x14ac:dyDescent="0.25">
      <c r="C77" s="3"/>
    </row>
    <row r="78" spans="3:7" x14ac:dyDescent="0.25">
      <c r="C78" s="3"/>
    </row>
    <row r="79" spans="3:7" x14ac:dyDescent="0.25">
      <c r="C79" s="1" t="s">
        <v>66</v>
      </c>
      <c r="D79" s="15">
        <v>0</v>
      </c>
      <c r="E79" s="15">
        <v>0</v>
      </c>
      <c r="G79" s="15">
        <f t="shared" si="2"/>
        <v>0</v>
      </c>
    </row>
    <row r="80" spans="3:7" x14ac:dyDescent="0.25">
      <c r="C80" s="3" t="s">
        <v>68</v>
      </c>
      <c r="D80" s="15">
        <v>0</v>
      </c>
      <c r="E80" s="15">
        <v>0</v>
      </c>
      <c r="G80" s="15">
        <f t="shared" si="2"/>
        <v>0</v>
      </c>
    </row>
    <row r="81" spans="3:11" x14ac:dyDescent="0.25">
      <c r="C81" s="3" t="s">
        <v>69</v>
      </c>
      <c r="D81" s="15">
        <v>0</v>
      </c>
      <c r="E81" s="15">
        <v>0</v>
      </c>
      <c r="G81" s="15">
        <f t="shared" si="2"/>
        <v>0</v>
      </c>
    </row>
    <row r="82" spans="3:11" x14ac:dyDescent="0.25">
      <c r="C82" s="2" t="s">
        <v>70</v>
      </c>
      <c r="D82" s="15">
        <v>0</v>
      </c>
      <c r="E82" s="15">
        <v>0</v>
      </c>
      <c r="G82" s="15">
        <f t="shared" si="2"/>
        <v>0</v>
      </c>
    </row>
    <row r="83" spans="3:11" x14ac:dyDescent="0.25">
      <c r="C83" s="3" t="s">
        <v>71</v>
      </c>
      <c r="D83" s="15">
        <v>0</v>
      </c>
      <c r="E83" s="15">
        <v>0</v>
      </c>
      <c r="G83" s="15">
        <f t="shared" si="2"/>
        <v>0</v>
      </c>
    </row>
    <row r="84" spans="3:11" x14ac:dyDescent="0.25">
      <c r="C84" s="3" t="s">
        <v>72</v>
      </c>
      <c r="D84" s="15">
        <v>0</v>
      </c>
      <c r="E84" s="15">
        <v>0</v>
      </c>
      <c r="G84" s="15">
        <f t="shared" si="2"/>
        <v>0</v>
      </c>
    </row>
    <row r="85" spans="3:11" x14ac:dyDescent="0.25">
      <c r="C85" s="2" t="s">
        <v>73</v>
      </c>
      <c r="D85" s="15">
        <v>0</v>
      </c>
      <c r="E85" s="15">
        <v>0</v>
      </c>
      <c r="G85" s="15">
        <f t="shared" si="2"/>
        <v>0</v>
      </c>
    </row>
    <row r="86" spans="3:11" x14ac:dyDescent="0.25">
      <c r="C86" s="3" t="s">
        <v>74</v>
      </c>
      <c r="D86" s="15">
        <v>0</v>
      </c>
      <c r="E86" s="15">
        <v>0</v>
      </c>
      <c r="G86" s="15">
        <f t="shared" si="2"/>
        <v>0</v>
      </c>
    </row>
    <row r="87" spans="3:11" x14ac:dyDescent="0.25">
      <c r="C87" s="47" t="s">
        <v>121</v>
      </c>
      <c r="D87" s="22">
        <f>+D10+D16</f>
        <v>8017334.7600000007</v>
      </c>
      <c r="E87" s="22">
        <f>+E10+E16+E26</f>
        <v>12725220.33</v>
      </c>
      <c r="F87" s="22">
        <f>+F10+F16+F26+F52</f>
        <v>15750878.300000001</v>
      </c>
      <c r="G87" s="22">
        <f>+G52+G26+G16+G10</f>
        <v>36493433.390000001</v>
      </c>
      <c r="H87" s="21"/>
    </row>
    <row r="88" spans="3:11" x14ac:dyDescent="0.25">
      <c r="K88" s="15"/>
    </row>
    <row r="89" spans="3:11" x14ac:dyDescent="0.25">
      <c r="I89" s="29"/>
    </row>
    <row r="91" spans="3:11" x14ac:dyDescent="0.25">
      <c r="I91" s="30"/>
      <c r="K91" s="20"/>
    </row>
    <row r="94" spans="3:11" x14ac:dyDescent="0.25">
      <c r="C94" t="s">
        <v>88</v>
      </c>
    </row>
    <row r="95" spans="3:11" x14ac:dyDescent="0.25">
      <c r="C95" t="s">
        <v>89</v>
      </c>
      <c r="I95" s="20"/>
    </row>
    <row r="96" spans="3:11" x14ac:dyDescent="0.25">
      <c r="C96" s="19" t="s">
        <v>94</v>
      </c>
      <c r="G96"/>
    </row>
    <row r="97" spans="3:8" x14ac:dyDescent="0.25">
      <c r="C97" t="s">
        <v>95</v>
      </c>
      <c r="H97" s="15"/>
    </row>
    <row r="99" spans="3:8" x14ac:dyDescent="0.25">
      <c r="H99" s="20"/>
    </row>
    <row r="102" spans="3:8" ht="15.75" thickBot="1" x14ac:dyDescent="0.3">
      <c r="G102"/>
      <c r="H102" s="20"/>
    </row>
    <row r="103" spans="3:8" ht="15.75" thickBot="1" x14ac:dyDescent="0.3">
      <c r="C103" s="14" t="s">
        <v>85</v>
      </c>
      <c r="G103"/>
    </row>
    <row r="104" spans="3:8" ht="30.75" thickBot="1" x14ac:dyDescent="0.3">
      <c r="C104" s="12" t="s">
        <v>86</v>
      </c>
      <c r="G104"/>
    </row>
    <row r="105" spans="3:8" ht="60.75" thickBot="1" x14ac:dyDescent="0.3">
      <c r="C105" s="13" t="s">
        <v>87</v>
      </c>
      <c r="G105"/>
    </row>
  </sheetData>
  <mergeCells count="5">
    <mergeCell ref="C4:G4"/>
    <mergeCell ref="C5:G5"/>
    <mergeCell ref="C6:G6"/>
    <mergeCell ref="C2:I2"/>
    <mergeCell ref="C3:I3"/>
  </mergeCells>
  <phoneticPr fontId="9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1" t="s">
        <v>90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ht="18.75" x14ac:dyDescent="0.3">
      <c r="A4" s="70"/>
      <c r="B4" s="70"/>
      <c r="F4" s="73"/>
      <c r="G4" s="73"/>
      <c r="H4" s="73"/>
      <c r="I4" s="73"/>
      <c r="J4" s="73"/>
      <c r="K4" s="73"/>
      <c r="L4" s="73"/>
      <c r="O4" s="34"/>
      <c r="P4" s="34"/>
      <c r="Q4" s="34"/>
    </row>
    <row r="5" spans="1:17" ht="18.75" customHeight="1" x14ac:dyDescent="0.3">
      <c r="A5" s="70"/>
      <c r="B5" s="70"/>
      <c r="F5" s="31"/>
      <c r="G5" s="74" t="s">
        <v>98</v>
      </c>
      <c r="H5" s="74"/>
      <c r="I5" s="74"/>
      <c r="J5" s="74"/>
      <c r="K5" s="31"/>
      <c r="L5" s="68"/>
      <c r="M5" s="68"/>
      <c r="N5" s="68"/>
      <c r="O5" s="34"/>
      <c r="P5" s="34"/>
      <c r="Q5" s="34"/>
    </row>
    <row r="6" spans="1:17" ht="15.75" x14ac:dyDescent="0.25">
      <c r="A6" s="70"/>
      <c r="B6" s="70"/>
      <c r="H6" s="32">
        <v>2023</v>
      </c>
      <c r="L6" s="68"/>
      <c r="M6" s="68"/>
      <c r="N6" s="68"/>
      <c r="O6" s="34"/>
      <c r="P6" s="34"/>
      <c r="Q6" s="34"/>
    </row>
    <row r="7" spans="1:17" x14ac:dyDescent="0.25">
      <c r="A7" s="70"/>
      <c r="B7" s="70"/>
      <c r="L7" s="68"/>
      <c r="M7" s="68"/>
      <c r="N7" s="68"/>
    </row>
    <row r="8" spans="1:17" x14ac:dyDescent="0.25">
      <c r="L8" s="68"/>
      <c r="M8" s="68"/>
      <c r="N8" s="68"/>
    </row>
    <row r="9" spans="1:17" x14ac:dyDescent="0.25">
      <c r="C9" t="s">
        <v>100</v>
      </c>
      <c r="D9" s="33" t="s">
        <v>96</v>
      </c>
      <c r="E9" s="33"/>
      <c r="F9" s="33"/>
      <c r="G9" s="33"/>
      <c r="H9" s="33"/>
    </row>
    <row r="10" spans="1:17" x14ac:dyDescent="0.25">
      <c r="C10" t="s">
        <v>101</v>
      </c>
      <c r="D10" s="69" t="s">
        <v>97</v>
      </c>
      <c r="E10" s="69"/>
      <c r="F10" s="69"/>
      <c r="G10" s="69"/>
      <c r="H10" s="69"/>
    </row>
    <row r="11" spans="1:17" x14ac:dyDescent="0.25">
      <c r="C11" t="s">
        <v>102</v>
      </c>
      <c r="D11" s="33" t="s">
        <v>99</v>
      </c>
      <c r="E11" s="33"/>
      <c r="F11" s="33"/>
      <c r="G11" s="33"/>
      <c r="H11" s="33"/>
    </row>
    <row r="13" spans="1:17" ht="15" customHeight="1" x14ac:dyDescent="0.25">
      <c r="C13" s="19" t="s">
        <v>103</v>
      </c>
      <c r="E13" s="19" t="s">
        <v>108</v>
      </c>
    </row>
    <row r="14" spans="1:17" x14ac:dyDescent="0.25">
      <c r="C14" t="s">
        <v>104</v>
      </c>
      <c r="D14" s="15">
        <v>156000000</v>
      </c>
      <c r="E14" t="s">
        <v>104</v>
      </c>
      <c r="F14" s="15">
        <v>21084863</v>
      </c>
    </row>
    <row r="15" spans="1:17" x14ac:dyDescent="0.25">
      <c r="C15" t="s">
        <v>105</v>
      </c>
      <c r="D15" s="15">
        <v>267969082.74000001</v>
      </c>
      <c r="E15" t="s">
        <v>105</v>
      </c>
      <c r="F15" s="15">
        <v>21084863</v>
      </c>
    </row>
    <row r="16" spans="1:17" x14ac:dyDescent="0.25">
      <c r="C16" t="s">
        <v>106</v>
      </c>
      <c r="D16" s="15">
        <v>234833366.66999999</v>
      </c>
      <c r="E16" t="s">
        <v>107</v>
      </c>
      <c r="F16" s="15">
        <v>9294683.8599999994</v>
      </c>
    </row>
    <row r="17" spans="1:19" x14ac:dyDescent="0.25">
      <c r="C17" t="s">
        <v>107</v>
      </c>
      <c r="D17" s="15">
        <v>61696678.649999999</v>
      </c>
      <c r="F17" s="15"/>
    </row>
    <row r="20" spans="1:19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5">
      <c r="A21" s="34"/>
      <c r="B21" s="34"/>
      <c r="C21" s="34"/>
      <c r="D21" s="34"/>
      <c r="E21" s="34"/>
      <c r="F21" s="34"/>
      <c r="G21" s="35" t="s">
        <v>110</v>
      </c>
      <c r="H21" s="35" t="s">
        <v>111</v>
      </c>
      <c r="I21" s="35" t="s">
        <v>112</v>
      </c>
      <c r="J21" s="35" t="s">
        <v>113</v>
      </c>
      <c r="K21" s="34"/>
      <c r="L21" s="34"/>
      <c r="M21" s="34"/>
      <c r="N21" s="34"/>
      <c r="O21" s="34"/>
      <c r="P21" s="34"/>
      <c r="Q21" s="34"/>
      <c r="R21" s="34"/>
      <c r="S21" s="34"/>
    </row>
    <row r="22" spans="1:19" x14ac:dyDescent="0.25">
      <c r="A22" s="34"/>
      <c r="B22" s="34"/>
      <c r="C22" s="34"/>
      <c r="D22" s="75" t="s">
        <v>109</v>
      </c>
      <c r="E22" s="75"/>
      <c r="F22" s="75"/>
      <c r="G22" s="41">
        <v>31500</v>
      </c>
      <c r="H22" s="41">
        <v>31284</v>
      </c>
      <c r="I22" s="41">
        <v>32233</v>
      </c>
      <c r="J22" s="41">
        <v>8029</v>
      </c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A23" s="34"/>
      <c r="B23" s="34"/>
      <c r="C23" s="34"/>
      <c r="D23" s="35"/>
      <c r="E23" s="35"/>
      <c r="F23" s="35"/>
      <c r="G23" s="35"/>
      <c r="H23" s="35"/>
      <c r="I23" s="35"/>
      <c r="J23" s="35"/>
      <c r="K23" s="34"/>
      <c r="L23" s="34"/>
      <c r="M23" s="34"/>
      <c r="N23" s="34"/>
      <c r="O23" s="34"/>
      <c r="P23" s="34"/>
      <c r="Q23" s="34"/>
      <c r="R23" s="34"/>
      <c r="S23" s="34"/>
    </row>
    <row r="24" spans="1:19" x14ac:dyDescent="0.25">
      <c r="A24" s="34"/>
      <c r="B24" s="34"/>
      <c r="C24" s="34"/>
      <c r="D24" s="67" t="s">
        <v>114</v>
      </c>
      <c r="E24" s="67"/>
      <c r="F24" s="67"/>
      <c r="G24" s="37">
        <v>5271215.75</v>
      </c>
      <c r="H24" s="37">
        <v>4900000</v>
      </c>
      <c r="I24" s="37">
        <v>4650000</v>
      </c>
      <c r="J24" s="37">
        <v>5271215.75</v>
      </c>
      <c r="K24" s="34"/>
      <c r="L24" s="34"/>
      <c r="M24" s="34"/>
      <c r="N24" s="34"/>
      <c r="O24" s="34"/>
      <c r="P24" s="34"/>
      <c r="Q24" s="34"/>
      <c r="R24" s="34"/>
      <c r="S24" s="34"/>
    </row>
    <row r="25" spans="1:19" x14ac:dyDescent="0.25">
      <c r="A25" s="34"/>
      <c r="B25" s="34"/>
      <c r="C25" s="34"/>
      <c r="D25" s="35"/>
      <c r="E25" s="35"/>
      <c r="F25" s="35"/>
      <c r="G25" s="35"/>
      <c r="H25" s="35"/>
      <c r="I25" s="35"/>
      <c r="J25" s="35"/>
      <c r="K25" s="34"/>
      <c r="L25" s="34"/>
      <c r="M25" s="34"/>
      <c r="N25" s="34"/>
      <c r="O25" s="34"/>
      <c r="P25" s="34"/>
      <c r="Q25" s="34"/>
      <c r="R25" s="34"/>
      <c r="S25" s="34"/>
    </row>
    <row r="26" spans="1:19" x14ac:dyDescent="0.25">
      <c r="A26" s="34"/>
      <c r="B26" s="34"/>
      <c r="C26" s="34"/>
      <c r="D26" s="38"/>
      <c r="E26" s="38"/>
      <c r="F26" s="38" t="s">
        <v>115</v>
      </c>
      <c r="G26" s="41">
        <v>13515</v>
      </c>
      <c r="H26" s="38"/>
      <c r="I26" s="38"/>
      <c r="J26" s="38"/>
      <c r="K26" s="34"/>
      <c r="L26" s="34"/>
      <c r="M26" s="34"/>
      <c r="N26" s="34"/>
      <c r="O26" s="34"/>
      <c r="P26" s="34"/>
      <c r="Q26" s="34"/>
      <c r="R26" s="34"/>
      <c r="S26" s="34"/>
    </row>
    <row r="27" spans="1:19" x14ac:dyDescent="0.25">
      <c r="A27" s="34"/>
      <c r="B27" s="34"/>
      <c r="C27" s="34"/>
      <c r="D27" s="35"/>
      <c r="E27" s="35"/>
      <c r="F27" s="35"/>
      <c r="G27" s="35"/>
      <c r="H27" s="35"/>
      <c r="I27" s="35"/>
      <c r="J27" s="35"/>
      <c r="K27" s="34"/>
      <c r="L27" s="34"/>
      <c r="M27" s="34"/>
      <c r="N27" s="34"/>
      <c r="O27" s="34"/>
      <c r="P27" s="34"/>
      <c r="Q27" s="34"/>
      <c r="R27" s="34"/>
      <c r="S27" s="34"/>
    </row>
    <row r="28" spans="1:19" x14ac:dyDescent="0.25">
      <c r="A28" s="34"/>
      <c r="B28" s="34"/>
      <c r="C28" s="34"/>
      <c r="D28" s="38"/>
      <c r="E28" s="38"/>
      <c r="F28" s="38" t="s">
        <v>116</v>
      </c>
      <c r="G28" s="37">
        <v>4696398.78</v>
      </c>
      <c r="H28" s="37">
        <v>4598287.08</v>
      </c>
      <c r="I28" s="37"/>
      <c r="J28" s="37"/>
      <c r="K28" s="34"/>
      <c r="L28" s="34"/>
      <c r="M28" s="34"/>
      <c r="N28" s="34"/>
      <c r="O28" s="34"/>
      <c r="P28" s="34"/>
      <c r="Q28" s="34"/>
      <c r="R28" s="34"/>
      <c r="S28" s="34"/>
    </row>
    <row r="29" spans="1:19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1" t="s">
        <v>90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ht="18.75" x14ac:dyDescent="0.3">
      <c r="A4" s="70"/>
      <c r="B4" s="70"/>
      <c r="F4" s="73"/>
      <c r="G4" s="73"/>
      <c r="H4" s="73"/>
      <c r="I4" s="73"/>
      <c r="J4" s="73"/>
      <c r="K4" s="73"/>
      <c r="L4" s="73"/>
      <c r="O4" s="34"/>
      <c r="P4" s="34"/>
      <c r="Q4" s="34"/>
    </row>
    <row r="5" spans="1:17" ht="18.75" customHeight="1" x14ac:dyDescent="0.3">
      <c r="A5" s="70"/>
      <c r="B5" s="70"/>
      <c r="F5" s="31"/>
      <c r="G5" s="74" t="s">
        <v>98</v>
      </c>
      <c r="H5" s="74"/>
      <c r="I5" s="74"/>
      <c r="J5" s="74"/>
      <c r="K5" s="31"/>
      <c r="L5" s="68"/>
      <c r="M5" s="68"/>
      <c r="N5" s="68"/>
      <c r="O5" s="34"/>
      <c r="P5" s="34"/>
      <c r="Q5" s="34"/>
    </row>
    <row r="6" spans="1:17" ht="15.75" x14ac:dyDescent="0.25">
      <c r="A6" s="70"/>
      <c r="B6" s="70"/>
      <c r="H6" s="32">
        <v>2023</v>
      </c>
      <c r="L6" s="68"/>
      <c r="M6" s="68"/>
      <c r="N6" s="68"/>
      <c r="O6" s="34"/>
      <c r="P6" s="34"/>
      <c r="Q6" s="34"/>
    </row>
    <row r="7" spans="1:17" x14ac:dyDescent="0.25">
      <c r="A7" s="70"/>
      <c r="B7" s="70"/>
      <c r="L7" s="68"/>
      <c r="M7" s="68"/>
      <c r="N7" s="68"/>
    </row>
    <row r="8" spans="1:17" x14ac:dyDescent="0.25">
      <c r="L8" s="68"/>
      <c r="M8" s="68"/>
      <c r="N8" s="68"/>
    </row>
    <row r="9" spans="1:17" x14ac:dyDescent="0.25">
      <c r="C9" t="s">
        <v>100</v>
      </c>
      <c r="D9" t="s">
        <v>96</v>
      </c>
    </row>
    <row r="10" spans="1:17" x14ac:dyDescent="0.25">
      <c r="C10" t="s">
        <v>101</v>
      </c>
      <c r="D10" t="s">
        <v>117</v>
      </c>
    </row>
    <row r="11" spans="1:17" x14ac:dyDescent="0.25">
      <c r="C11" t="s">
        <v>102</v>
      </c>
      <c r="D11" t="s">
        <v>118</v>
      </c>
    </row>
    <row r="13" spans="1:17" ht="15" customHeight="1" x14ac:dyDescent="0.25">
      <c r="C13" s="19" t="s">
        <v>103</v>
      </c>
      <c r="E13" s="19" t="s">
        <v>108</v>
      </c>
    </row>
    <row r="14" spans="1:17" x14ac:dyDescent="0.25">
      <c r="C14" t="s">
        <v>104</v>
      </c>
      <c r="D14" s="15">
        <v>156000000</v>
      </c>
      <c r="E14" t="s">
        <v>104</v>
      </c>
      <c r="F14" s="25">
        <v>7854551</v>
      </c>
    </row>
    <row r="15" spans="1:17" x14ac:dyDescent="0.25">
      <c r="C15" t="s">
        <v>105</v>
      </c>
      <c r="D15" s="15">
        <v>267969082.74000001</v>
      </c>
      <c r="E15" t="s">
        <v>105</v>
      </c>
      <c r="F15" s="25">
        <v>7854551</v>
      </c>
    </row>
    <row r="16" spans="1:17" x14ac:dyDescent="0.25">
      <c r="C16" t="s">
        <v>106</v>
      </c>
      <c r="D16" s="15">
        <v>239038508.74000001</v>
      </c>
      <c r="E16" t="s">
        <v>107</v>
      </c>
      <c r="F16" s="25">
        <v>3139456.97</v>
      </c>
    </row>
    <row r="17" spans="1:19" x14ac:dyDescent="0.25">
      <c r="C17" t="s">
        <v>107</v>
      </c>
      <c r="D17" s="15">
        <v>36514109.439999998</v>
      </c>
      <c r="F17" s="15"/>
    </row>
    <row r="20" spans="1:19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5">
      <c r="A21" s="34"/>
      <c r="B21" s="34"/>
      <c r="C21" s="34"/>
      <c r="D21" s="34"/>
      <c r="E21" s="34"/>
      <c r="F21" s="34"/>
      <c r="G21" s="35" t="s">
        <v>110</v>
      </c>
      <c r="H21" s="35" t="s">
        <v>111</v>
      </c>
      <c r="I21" s="35" t="s">
        <v>112</v>
      </c>
      <c r="J21" s="35" t="s">
        <v>113</v>
      </c>
      <c r="K21" s="34"/>
      <c r="L21" s="34"/>
      <c r="M21" s="34"/>
      <c r="N21" s="34"/>
      <c r="O21" s="34"/>
      <c r="P21" s="34"/>
      <c r="Q21" s="34"/>
      <c r="R21" s="34"/>
      <c r="S21" s="34"/>
    </row>
    <row r="22" spans="1:19" x14ac:dyDescent="0.25">
      <c r="A22" s="34"/>
      <c r="B22" s="34"/>
      <c r="C22" s="34"/>
      <c r="D22" s="75" t="s">
        <v>109</v>
      </c>
      <c r="E22" s="75"/>
      <c r="F22" s="75"/>
      <c r="G22" s="36">
        <v>75000</v>
      </c>
      <c r="H22" s="36">
        <v>139108</v>
      </c>
      <c r="I22" s="36">
        <v>40551</v>
      </c>
      <c r="J22" s="36">
        <v>31290</v>
      </c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A23" s="34"/>
      <c r="B23" s="34"/>
      <c r="C23" s="34"/>
      <c r="D23" s="35"/>
      <c r="E23" s="35"/>
      <c r="F23" s="35"/>
      <c r="G23" s="35"/>
      <c r="H23" s="35"/>
      <c r="I23" s="35"/>
      <c r="J23" s="35"/>
      <c r="K23" s="34"/>
      <c r="L23" s="34"/>
      <c r="M23" s="34"/>
      <c r="N23" s="34"/>
      <c r="O23" s="34"/>
      <c r="P23" s="34"/>
      <c r="Q23" s="34"/>
      <c r="R23" s="34"/>
      <c r="S23" s="34"/>
    </row>
    <row r="24" spans="1:19" x14ac:dyDescent="0.25">
      <c r="A24" s="34"/>
      <c r="B24" s="34"/>
      <c r="C24" s="34"/>
      <c r="D24" s="67" t="s">
        <v>114</v>
      </c>
      <c r="E24" s="67"/>
      <c r="F24" s="67"/>
      <c r="G24" s="37">
        <v>1963637.75</v>
      </c>
      <c r="H24" s="37">
        <v>1963637.75</v>
      </c>
      <c r="I24" s="37">
        <v>1850000</v>
      </c>
      <c r="J24" s="37">
        <v>1850000</v>
      </c>
      <c r="K24" s="34"/>
      <c r="L24" s="34"/>
      <c r="M24" s="34"/>
      <c r="N24" s="34"/>
      <c r="O24" s="34"/>
      <c r="P24" s="34"/>
      <c r="Q24" s="34"/>
      <c r="R24" s="34"/>
      <c r="S24" s="34"/>
    </row>
    <row r="25" spans="1:19" x14ac:dyDescent="0.25">
      <c r="A25" s="34"/>
      <c r="B25" s="34"/>
      <c r="C25" s="34"/>
      <c r="D25" s="35"/>
      <c r="E25" s="35"/>
      <c r="F25" s="35"/>
      <c r="G25" s="35"/>
      <c r="H25" s="35"/>
      <c r="I25" s="35"/>
      <c r="J25" s="35"/>
      <c r="K25" s="34"/>
      <c r="L25" s="34"/>
      <c r="M25" s="34"/>
      <c r="N25" s="34"/>
      <c r="O25" s="34"/>
      <c r="P25" s="34"/>
      <c r="Q25" s="34"/>
      <c r="R25" s="34"/>
      <c r="S25" s="34"/>
    </row>
    <row r="26" spans="1:19" x14ac:dyDescent="0.25">
      <c r="A26" s="34"/>
      <c r="B26" s="34"/>
      <c r="C26" s="34"/>
      <c r="D26" s="38"/>
      <c r="E26" s="38"/>
      <c r="F26" s="38" t="s">
        <v>115</v>
      </c>
      <c r="G26" s="42">
        <v>44348</v>
      </c>
      <c r="H26" s="38"/>
      <c r="I26" s="38"/>
      <c r="J26" s="38"/>
      <c r="K26" s="34"/>
      <c r="L26" s="34"/>
      <c r="M26" s="34"/>
      <c r="N26" s="34"/>
      <c r="O26" s="34"/>
      <c r="P26" s="34"/>
      <c r="Q26" s="34"/>
      <c r="R26" s="34"/>
      <c r="S26" s="34"/>
    </row>
    <row r="27" spans="1:19" x14ac:dyDescent="0.25">
      <c r="A27" s="34"/>
      <c r="B27" s="34"/>
      <c r="C27" s="34"/>
      <c r="D27" s="35"/>
      <c r="E27" s="35"/>
      <c r="F27" s="35"/>
      <c r="G27" s="35"/>
      <c r="H27" s="35"/>
      <c r="I27" s="35"/>
      <c r="J27" s="35"/>
      <c r="K27" s="34"/>
      <c r="L27" s="34"/>
      <c r="M27" s="34"/>
      <c r="N27" s="34"/>
      <c r="O27" s="34"/>
      <c r="P27" s="34"/>
      <c r="Q27" s="34"/>
      <c r="R27" s="34"/>
      <c r="S27" s="34"/>
    </row>
    <row r="28" spans="1:19" x14ac:dyDescent="0.25">
      <c r="A28" s="34"/>
      <c r="B28" s="34"/>
      <c r="C28" s="34"/>
      <c r="D28" s="38"/>
      <c r="E28" s="38"/>
      <c r="F28" s="38" t="s">
        <v>116</v>
      </c>
      <c r="G28" s="37">
        <v>1902826.87</v>
      </c>
      <c r="H28" s="42">
        <v>1834848.06</v>
      </c>
      <c r="I28" s="38"/>
      <c r="J28" s="38"/>
      <c r="K28" s="34"/>
      <c r="L28" s="34"/>
      <c r="M28" s="34"/>
      <c r="N28" s="34"/>
      <c r="O28" s="34"/>
      <c r="P28" s="34"/>
      <c r="Q28" s="34"/>
      <c r="R28" s="34"/>
      <c r="S28" s="34"/>
    </row>
    <row r="29" spans="1:19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x14ac:dyDescent="0.25">
      <c r="A30" s="34"/>
      <c r="B30" s="34"/>
      <c r="C30" s="34"/>
      <c r="D30" s="34"/>
      <c r="E30" s="34"/>
      <c r="F30" s="34"/>
      <c r="G30" s="34"/>
      <c r="H30" s="39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  <vt:lpstr>'P1 Presupuesto Aprobado'!Títulos_a_imprimir</vt:lpstr>
      <vt:lpstr>'P2 Presupuesto Aprobado-Ejec '!Títulos_a_imprimir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2024-04-04T18:38:32Z</cp:lastPrinted>
  <dcterms:created xsi:type="dcterms:W3CDTF">2021-07-29T18:58:50Z</dcterms:created>
  <dcterms:modified xsi:type="dcterms:W3CDTF">2024-05-06T20:06:27Z</dcterms:modified>
</cp:coreProperties>
</file>