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8800" windowHeight="12330" activeTab="2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state="hidden" r:id="rId4"/>
    <sheet name="Progra. Fisica-Financiera 5" sheetId="7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9" i="2" l="1"/>
  <c r="H34" i="3" l="1"/>
  <c r="H27" i="3" s="1"/>
  <c r="H58" i="3"/>
  <c r="H53" i="3"/>
  <c r="H17" i="3"/>
  <c r="H11" i="3"/>
  <c r="H55" i="3"/>
  <c r="H56" i="3"/>
  <c r="H57" i="3"/>
  <c r="H59" i="3"/>
  <c r="H60" i="3"/>
  <c r="H54" i="3"/>
  <c r="H36" i="3"/>
  <c r="H29" i="3"/>
  <c r="H30" i="3"/>
  <c r="H31" i="3"/>
  <c r="H32" i="3"/>
  <c r="H33" i="3"/>
  <c r="H28" i="3"/>
  <c r="H19" i="3"/>
  <c r="H20" i="3"/>
  <c r="H21" i="3"/>
  <c r="H22" i="3"/>
  <c r="H23" i="3"/>
  <c r="H24" i="3"/>
  <c r="H25" i="3"/>
  <c r="H26" i="3"/>
  <c r="H18" i="3"/>
  <c r="H13" i="3"/>
  <c r="H14" i="3"/>
  <c r="H15" i="3"/>
  <c r="H16" i="3"/>
  <c r="H12" i="3"/>
  <c r="J58" i="2"/>
  <c r="J59" i="2"/>
  <c r="J64" i="2"/>
  <c r="J63" i="2"/>
  <c r="J29" i="2"/>
  <c r="J19" i="2"/>
  <c r="J13" i="2"/>
  <c r="J36" i="2"/>
  <c r="J31" i="2"/>
  <c r="J30" i="2"/>
  <c r="J27" i="2"/>
  <c r="J25" i="2"/>
  <c r="J22" i="2"/>
  <c r="J21" i="2"/>
  <c r="J20" i="2"/>
  <c r="J18" i="2"/>
  <c r="J15" i="2"/>
  <c r="J14" i="2"/>
  <c r="J37" i="2"/>
  <c r="J38" i="2"/>
  <c r="J32" i="2"/>
  <c r="J33" i="2"/>
  <c r="J34" i="2"/>
  <c r="J35" i="2"/>
  <c r="J28" i="2"/>
  <c r="J26" i="2"/>
  <c r="J24" i="2"/>
  <c r="J23" i="2"/>
  <c r="G84" i="3"/>
  <c r="G53" i="3"/>
  <c r="G27" i="3"/>
  <c r="G17" i="3"/>
  <c r="G11" i="3"/>
  <c r="I89" i="2"/>
  <c r="I58" i="2"/>
  <c r="I29" i="2"/>
  <c r="I19" i="2"/>
  <c r="I13" i="2"/>
  <c r="E29" i="2"/>
  <c r="E19" i="2"/>
  <c r="F17" i="3" l="1"/>
  <c r="F27" i="3"/>
  <c r="F53" i="3"/>
  <c r="F84" i="3" s="1"/>
  <c r="F11" i="3"/>
  <c r="H58" i="2"/>
  <c r="H89" i="2"/>
  <c r="H29" i="2"/>
  <c r="H19" i="2"/>
  <c r="H13" i="2"/>
  <c r="E13" i="2" l="1"/>
  <c r="E58" i="2"/>
  <c r="E68" i="2"/>
  <c r="C67" i="1"/>
  <c r="B67" i="1"/>
  <c r="C57" i="1" l="1"/>
  <c r="C40" i="1"/>
  <c r="C30" i="1"/>
  <c r="C19" i="1"/>
  <c r="C12" i="1"/>
  <c r="B57" i="1"/>
  <c r="B40" i="1"/>
  <c r="B30" i="1"/>
  <c r="B19" i="1"/>
  <c r="B12" i="1"/>
  <c r="E27" i="3"/>
  <c r="E17" i="3"/>
  <c r="D17" i="3"/>
  <c r="E11" i="3"/>
  <c r="D11" i="3"/>
  <c r="D58" i="2"/>
  <c r="D41" i="2"/>
  <c r="E41" i="2"/>
  <c r="G29" i="2"/>
  <c r="F29" i="2"/>
  <c r="D29" i="2"/>
  <c r="G19" i="2"/>
  <c r="F19" i="2"/>
  <c r="G13" i="2"/>
  <c r="F13" i="2"/>
  <c r="D13" i="2"/>
  <c r="D19" i="2"/>
  <c r="B89" i="1" l="1"/>
  <c r="C89" i="1"/>
  <c r="F89" i="2"/>
  <c r="G89" i="2"/>
  <c r="H35" i="3" l="1"/>
  <c r="J16" i="2" l="1"/>
  <c r="J17" i="2"/>
  <c r="J42" i="2"/>
  <c r="J65" i="2"/>
  <c r="J66" i="2"/>
  <c r="J67" i="2"/>
  <c r="J68" i="2"/>
  <c r="J69" i="2"/>
  <c r="J70" i="2"/>
  <c r="J71" i="2"/>
  <c r="J72" i="2"/>
  <c r="J73" i="2"/>
  <c r="J74" i="2"/>
  <c r="J75" i="2"/>
  <c r="J80" i="2"/>
  <c r="J81" i="2"/>
  <c r="J82" i="2"/>
  <c r="J83" i="2"/>
  <c r="J84" i="2"/>
  <c r="J85" i="2"/>
  <c r="J86" i="2"/>
  <c r="J87" i="2"/>
  <c r="J88" i="2"/>
  <c r="H38" i="3" l="1"/>
  <c r="H84" i="3" l="1"/>
  <c r="C18" i="2" l="1"/>
  <c r="C18" i="3"/>
  <c r="D84" i="3" l="1"/>
  <c r="D68" i="2" l="1"/>
  <c r="D89" i="2" s="1"/>
  <c r="J41" i="2" l="1"/>
  <c r="E84" i="3"/>
  <c r="J56" i="2" l="1"/>
  <c r="H37" i="3"/>
  <c r="J55" i="2" l="1"/>
  <c r="J54" i="2" l="1"/>
  <c r="J53" i="2" l="1"/>
  <c r="J52" i="2" l="1"/>
  <c r="J51" i="2" l="1"/>
  <c r="J50" i="2" l="1"/>
  <c r="J49" i="2" l="1"/>
  <c r="J48" i="2" l="1"/>
  <c r="J47" i="2" l="1"/>
  <c r="J46" i="2" l="1"/>
  <c r="J45" i="2" l="1"/>
  <c r="J44" i="2" l="1"/>
  <c r="J43" i="2" l="1"/>
  <c r="E89" i="2"/>
</calcChain>
</file>

<file path=xl/sharedStrings.xml><?xml version="1.0" encoding="utf-8"?>
<sst xmlns="http://schemas.openxmlformats.org/spreadsheetml/2006/main" count="341" uniqueCount="127">
  <si>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</si>
  <si>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</si>
  <si>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</si>
  <si>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</si>
  <si>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</si>
  <si>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</si>
  <si>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</si>
  <si>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</si>
  <si>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</si>
  <si>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</si>
  <si>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</si>
  <si>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</si>
  <si>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</si>
  <si>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</si>
  <si>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</si>
  <si>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</si>
  <si>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</si>
  <si>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</si>
  <si>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</si>
  <si>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</si>
  <si>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</si>
  <si>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</si>
  <si>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</si>
  <si>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</si>
  <si>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</si>
  <si>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</si>
  <si>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</si>
  <si>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</si>
  <si>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</si>
  <si>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</si>
  <si>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</si>
  <si>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</si>
  <si>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</si>
  <si>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</si>
  <si>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</si>
  <si>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</si>
  <si>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</si>
  <si>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</si>
  <si>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</si>
  <si>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</si>
  <si>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</si>
  <si>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</si>
  <si>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</si>
  <si>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</si>
  <si>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</si>
  <si>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</si>
  <si>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</si>
  <si>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</si>
  <si>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</si>
  <si>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</si>
  <si>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</si>
  <si>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</si>
  <si>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</si>
  <si>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</si>
  <si>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</si>
  <si>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</si>
  <si>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</si>
  <si>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</si>
  <si>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</si>
  <si>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</si>
  <si>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</si>
  <si>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</si>
  <si>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</si>
  <si>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</si>
  <si>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</si>
  <si>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</si>
  <si>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</si>
  <si>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</si>
  <si>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</si>
  <si>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</si>
  <si>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</si>
  <si>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</si>
  <si>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</si>
  <si>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</si>
  <si>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</si>
  <si>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</si>
  <si>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</si>
  <si>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</si>
  <si>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</si>
  <si>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</si>
  <si>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</si>
  <si>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</si>
  <si>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</si>
  <si>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</si>
  <si>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</si>
  <si>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</si>
  <si>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</si>
  <si>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</si>
  <si>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</si>
  <si>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</si>
  <si>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</si>
  <si>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</si>
  <si>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</si>
  <si>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 </t>
  </si>
  <si>
    <t>2.2 - CONTRATACION DE SERVICIOS</t>
  </si>
  <si>
    <t xml:space="preserve">           ANALISTA PRESUPUESTO      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</si>
  <si>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</si>
  <si>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</si>
  <si>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</si>
  <si>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</si>
  <si>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</si>
  <si>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</si>
  <si>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</si>
  <si>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</si>
  <si>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</si>
  <si>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</si>
  <si>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</si>
  <si>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</si>
  <si>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</si>
  <si>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</si>
  <si>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</si>
  <si>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</si>
  <si>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</si>
  <si>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</si>
  <si>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</si>
  <si>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</si>
  <si>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</si>
  <si>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</si>
  <si>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</si>
  <si>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</si>
  <si>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</si>
  <si>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2.4.7 TRANSFERENCIAS CORRIENTES AL SECTOR EXTERNO</t>
  </si>
  <si>
    <t>2.4.1 - TRANSFERENCIAS CORRIENTES AL SECTOR EXTERNO</t>
  </si>
  <si>
    <t>TOTAL GASTOS Y APLICACIONES FINANCIERAS</t>
  </si>
  <si>
    <t>TTOTAL GASTOS Y APLICACIONES FINANCIERAS</t>
  </si>
  <si>
    <t>Año 2024</t>
  </si>
  <si>
    <t>2.2.4 TRASNPORTE Y ALMACENA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</si>
</sst>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0" borderId="0" xfId="0" applyNumberFormat="1" applyFont="1"/>
    <xf numFmtId="43" fontId="3" fillId="5" borderId="2" xfId="1" applyFont="1" applyFill="1" applyBorder="1"/>
    <xf numFmtId="43" fontId="1" fillId="0" borderId="0" xfId="1" applyFont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164" fontId="3" fillId="0" borderId="0" xfId="0" applyNumberFormat="1" applyFont="1"/>
    <xf numFmtId="43" fontId="0" fillId="0" borderId="0" xfId="1" applyFont="1" applyFill="1" applyBorder="1"/>
    <xf numFmtId="0" fontId="10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0" fontId="0" fillId="0" borderId="0" xfId="0" applyBorder="1"/>
    <xf numFmtId="4" fontId="3" fillId="0" borderId="0" xfId="0" applyNumberFormat="1" applyFont="1"/>
    <xf numFmtId="43" fontId="3" fillId="7" borderId="0" xfId="1" applyFont="1" applyFill="1" applyAlignment="1">
      <alignment horizontal="center"/>
    </xf>
    <xf numFmtId="4" fontId="3" fillId="7" borderId="0" xfId="0" applyNumberFormat="1" applyFont="1" applyFill="1" applyAlignment="1"/>
    <xf numFmtId="4" fontId="0" fillId="0" borderId="0" xfId="0" applyNumberFormat="1" applyFont="1"/>
    <xf numFmtId="0" fontId="0" fillId="0" borderId="0" xfId="0" applyAlignment="1">
      <alignment horizontal="center"/>
    </xf>
    <xf numFmtId="43" fontId="3" fillId="6" borderId="11" xfId="1" applyFont="1" applyFill="1" applyBorder="1"/>
    <xf numFmtId="164" fontId="3" fillId="6" borderId="11" xfId="0" applyNumberFormat="1" applyFont="1" applyFill="1" applyBorder="1"/>
    <xf numFmtId="43" fontId="0" fillId="3" borderId="0" xfId="0" applyNumberFormat="1" applyFill="1"/>
    <xf numFmtId="0" fontId="14" fillId="5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3" fillId="7" borderId="0" xfId="0" applyFont="1" applyFill="1" applyAlignment="1">
      <alignment horizontal="left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142876</xdr:colOff>
      <xdr:row>1</xdr:row>
      <xdr:rowOff>0</xdr:rowOff>
    </xdr:from>
    <xdr:to>
      <xdr:col>2</xdr:col>
      <xdr:colOff>2092234</xdr:colOff>
      <xdr:row>4</xdr:row>
      <xdr:rowOff>125185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90500"/>
          <a:ext cx="1949358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1</xdr:row>
      <xdr:rowOff>8164</xdr:rowOff>
    </xdr:from>
    <xdr:to>
      <xdr:col>8</xdr:col>
      <xdr:colOff>865100</xdr:colOff>
      <xdr:row>4</xdr:row>
      <xdr:rowOff>118381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7229" y="198664"/>
          <a:ext cx="1931900" cy="9293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topLeftCell="A87" zoomScaleNormal="100" workbookViewId="0">
      <selection activeCell="C61" sqref="C61"/>
    </sheetView>
  </sheetViews>
  <sheetFormatPr baseColWidth="10" defaultColWidth="11.42578125" defaultRowHeight="15" x14ac:dyDescent="0.25"/>
  <cols>
    <col min="1" max="1" width="105.85546875" customWidth="1"/>
    <col min="2" max="2" width="17.5703125" style="17" customWidth="1"/>
    <col min="3" max="3" width="16.7109375" style="17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57" t="s">
        <v>91</v>
      </c>
      <c r="B3" s="58"/>
      <c r="C3" s="58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55" t="s">
        <v>92</v>
      </c>
      <c r="B4" s="56"/>
      <c r="C4" s="56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64" t="s">
        <v>125</v>
      </c>
      <c r="B5" s="65"/>
      <c r="C5" s="65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59" t="s">
        <v>75</v>
      </c>
      <c r="B6" s="60"/>
      <c r="C6" s="6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59" t="s">
        <v>76</v>
      </c>
      <c r="B7" s="60"/>
      <c r="C7" s="6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61" t="s">
        <v>65</v>
      </c>
      <c r="B9" s="62" t="s">
        <v>85</v>
      </c>
      <c r="C9" s="62" t="s">
        <v>84</v>
      </c>
      <c r="D9" s="6"/>
    </row>
    <row r="10" spans="1:14" ht="23.25" customHeight="1" x14ac:dyDescent="0.25">
      <c r="A10" s="61"/>
      <c r="B10" s="63"/>
      <c r="C10" s="63"/>
      <c r="D10" s="6"/>
    </row>
    <row r="11" spans="1:14" x14ac:dyDescent="0.25">
      <c r="A11" s="1" t="s">
        <v>0</v>
      </c>
      <c r="B11" s="19"/>
      <c r="C11" s="19"/>
      <c r="D11" s="6"/>
    </row>
    <row r="12" spans="1:14" x14ac:dyDescent="0.25">
      <c r="A12" s="3" t="s">
        <v>1</v>
      </c>
      <c r="B12" s="20">
        <f>SUM(B13:B18)</f>
        <v>108456652</v>
      </c>
      <c r="C12" s="20">
        <f>SUM(C13:C18)</f>
        <v>132931668</v>
      </c>
      <c r="D12" s="50"/>
    </row>
    <row r="13" spans="1:14" x14ac:dyDescent="0.25">
      <c r="A13" s="4" t="s">
        <v>2</v>
      </c>
      <c r="B13" s="28">
        <v>81586833</v>
      </c>
      <c r="C13" s="28">
        <v>95380561</v>
      </c>
      <c r="D13" s="6"/>
    </row>
    <row r="14" spans="1:14" x14ac:dyDescent="0.25">
      <c r="A14" s="4" t="s">
        <v>3</v>
      </c>
      <c r="B14" s="28">
        <v>15881800</v>
      </c>
      <c r="C14" s="28">
        <v>23489500</v>
      </c>
      <c r="D14" s="6"/>
    </row>
    <row r="15" spans="1:14" hidden="1" x14ac:dyDescent="0.25">
      <c r="A15" s="4" t="s">
        <v>4</v>
      </c>
      <c r="B15" s="28"/>
      <c r="C15" s="28"/>
      <c r="D15" s="6"/>
    </row>
    <row r="16" spans="1:14" hidden="1" x14ac:dyDescent="0.25">
      <c r="A16" s="4" t="s">
        <v>5</v>
      </c>
      <c r="B16" s="28"/>
      <c r="C16" s="28"/>
      <c r="D16" s="6"/>
    </row>
    <row r="17" spans="1:4" x14ac:dyDescent="0.25">
      <c r="A17" s="4" t="s">
        <v>5</v>
      </c>
      <c r="B17" s="28"/>
      <c r="C17" s="28">
        <v>2500000</v>
      </c>
      <c r="D17" s="6"/>
    </row>
    <row r="18" spans="1:4" x14ac:dyDescent="0.25">
      <c r="A18" s="4" t="s">
        <v>6</v>
      </c>
      <c r="B18" s="28">
        <v>10988019</v>
      </c>
      <c r="C18" s="28">
        <v>11561607</v>
      </c>
      <c r="D18" s="6"/>
    </row>
    <row r="19" spans="1:4" x14ac:dyDescent="0.25">
      <c r="A19" s="3" t="s">
        <v>7</v>
      </c>
      <c r="B19" s="20">
        <f>SUM(B20:B29)</f>
        <v>25703319</v>
      </c>
      <c r="C19" s="20">
        <f>SUM(C20:C29)</f>
        <v>33757428.710000001</v>
      </c>
      <c r="D19" s="6"/>
    </row>
    <row r="20" spans="1:4" x14ac:dyDescent="0.25">
      <c r="A20" s="4" t="s">
        <v>8</v>
      </c>
      <c r="B20" s="28">
        <v>10139000</v>
      </c>
      <c r="C20" s="28">
        <v>10139000</v>
      </c>
      <c r="D20" s="6"/>
    </row>
    <row r="21" spans="1:4" x14ac:dyDescent="0.25">
      <c r="A21" s="4" t="s">
        <v>9</v>
      </c>
      <c r="B21" s="28">
        <v>379425</v>
      </c>
      <c r="C21" s="28">
        <v>860728.31</v>
      </c>
      <c r="D21" s="6"/>
    </row>
    <row r="22" spans="1:4" x14ac:dyDescent="0.25">
      <c r="A22" s="4" t="s">
        <v>10</v>
      </c>
      <c r="B22" s="28">
        <v>1310471</v>
      </c>
      <c r="C22" s="28">
        <v>1520471</v>
      </c>
      <c r="D22" s="6"/>
    </row>
    <row r="23" spans="1:4" hidden="1" x14ac:dyDescent="0.25">
      <c r="A23" s="4" t="s">
        <v>11</v>
      </c>
      <c r="B23" s="28"/>
      <c r="C23" s="28"/>
      <c r="D23" s="6"/>
    </row>
    <row r="24" spans="1:4" x14ac:dyDescent="0.25">
      <c r="A24" s="4" t="s">
        <v>126</v>
      </c>
      <c r="B24" s="28"/>
      <c r="C24" s="28">
        <v>230000</v>
      </c>
      <c r="D24" s="6"/>
    </row>
    <row r="25" spans="1:4" x14ac:dyDescent="0.25">
      <c r="A25" s="4" t="s">
        <v>12</v>
      </c>
      <c r="B25" s="28">
        <v>183000</v>
      </c>
      <c r="C25" s="28">
        <v>932694</v>
      </c>
    </row>
    <row r="26" spans="1:4" x14ac:dyDescent="0.25">
      <c r="A26" s="4" t="s">
        <v>13</v>
      </c>
      <c r="B26" s="28">
        <v>1055000</v>
      </c>
      <c r="C26" s="28">
        <v>1355000</v>
      </c>
    </row>
    <row r="27" spans="1:4" x14ac:dyDescent="0.25">
      <c r="A27" s="4" t="s">
        <v>14</v>
      </c>
      <c r="B27" s="28">
        <v>4117123</v>
      </c>
      <c r="C27" s="28">
        <v>6073377.4000000004</v>
      </c>
    </row>
    <row r="28" spans="1:4" x14ac:dyDescent="0.25">
      <c r="A28" s="4" t="s">
        <v>15</v>
      </c>
      <c r="B28" s="28">
        <v>3457700</v>
      </c>
      <c r="C28" s="28">
        <v>8359128</v>
      </c>
    </row>
    <row r="29" spans="1:4" x14ac:dyDescent="0.25">
      <c r="A29" s="4" t="s">
        <v>16</v>
      </c>
      <c r="B29" s="28">
        <v>5061600</v>
      </c>
      <c r="C29" s="28">
        <v>4287030</v>
      </c>
    </row>
    <row r="30" spans="1:4" x14ac:dyDescent="0.25">
      <c r="A30" s="3" t="s">
        <v>17</v>
      </c>
      <c r="B30" s="20">
        <f>SUM(B31:B39)</f>
        <v>22649405</v>
      </c>
      <c r="C30" s="20">
        <f>SUM(C31:C39)</f>
        <v>32250226.089999996</v>
      </c>
    </row>
    <row r="31" spans="1:4" x14ac:dyDescent="0.25">
      <c r="A31" s="4" t="s">
        <v>18</v>
      </c>
      <c r="B31" s="28">
        <v>1863735</v>
      </c>
      <c r="C31" s="28">
        <v>2168007</v>
      </c>
    </row>
    <row r="32" spans="1:4" x14ac:dyDescent="0.25">
      <c r="A32" s="4" t="s">
        <v>19</v>
      </c>
      <c r="B32" s="28">
        <v>1630820</v>
      </c>
      <c r="C32" s="28">
        <v>2013190.6</v>
      </c>
    </row>
    <row r="33" spans="1:3" x14ac:dyDescent="0.25">
      <c r="A33" s="4" t="s">
        <v>20</v>
      </c>
      <c r="B33" s="28">
        <v>1217087</v>
      </c>
      <c r="C33" s="28">
        <v>2131187</v>
      </c>
    </row>
    <row r="34" spans="1:3" x14ac:dyDescent="0.25">
      <c r="A34" s="4" t="s">
        <v>21</v>
      </c>
      <c r="B34" s="28">
        <v>26240</v>
      </c>
      <c r="C34" s="28">
        <v>42540</v>
      </c>
    </row>
    <row r="35" spans="1:3" x14ac:dyDescent="0.25">
      <c r="A35" s="4" t="s">
        <v>22</v>
      </c>
      <c r="B35" s="28">
        <v>635320</v>
      </c>
      <c r="C35" s="28">
        <v>635320</v>
      </c>
    </row>
    <row r="36" spans="1:3" x14ac:dyDescent="0.25">
      <c r="A36" s="4" t="s">
        <v>23</v>
      </c>
      <c r="B36" s="28">
        <v>1424542</v>
      </c>
      <c r="C36" s="28">
        <v>3580456.25</v>
      </c>
    </row>
    <row r="37" spans="1:3" x14ac:dyDescent="0.25">
      <c r="A37" s="4" t="s">
        <v>24</v>
      </c>
      <c r="B37" s="28">
        <v>6142812</v>
      </c>
      <c r="C37" s="28">
        <v>7588621.6399999997</v>
      </c>
    </row>
    <row r="38" spans="1:3" x14ac:dyDescent="0.25">
      <c r="A38" s="4" t="s">
        <v>25</v>
      </c>
    </row>
    <row r="39" spans="1:3" x14ac:dyDescent="0.25">
      <c r="A39" s="4" t="s">
        <v>26</v>
      </c>
      <c r="B39" s="28">
        <v>9708849</v>
      </c>
      <c r="C39" s="28">
        <v>14090903.6</v>
      </c>
    </row>
    <row r="40" spans="1:3" x14ac:dyDescent="0.25">
      <c r="A40" s="3" t="s">
        <v>27</v>
      </c>
      <c r="B40" s="20">
        <f>+B56</f>
        <v>200000</v>
      </c>
      <c r="C40" s="20">
        <f>+C41+C56</f>
        <v>200000</v>
      </c>
    </row>
    <row r="41" spans="1:3" x14ac:dyDescent="0.25">
      <c r="A41" s="4" t="s">
        <v>28</v>
      </c>
      <c r="B41" s="28"/>
      <c r="C41" s="28"/>
    </row>
    <row r="42" spans="1:3" x14ac:dyDescent="0.25">
      <c r="A42" s="4" t="s">
        <v>29</v>
      </c>
      <c r="C42" s="17">
        <v>0</v>
      </c>
    </row>
    <row r="43" spans="1:3" x14ac:dyDescent="0.25">
      <c r="A43" s="4" t="s">
        <v>30</v>
      </c>
      <c r="C43" s="17">
        <v>0</v>
      </c>
    </row>
    <row r="44" spans="1:3" x14ac:dyDescent="0.25">
      <c r="A44" s="4" t="s">
        <v>31</v>
      </c>
      <c r="C44" s="17">
        <v>0</v>
      </c>
    </row>
    <row r="45" spans="1:3" x14ac:dyDescent="0.25">
      <c r="A45" s="4" t="s">
        <v>32</v>
      </c>
      <c r="C45" s="17">
        <v>0</v>
      </c>
    </row>
    <row r="46" spans="1:3" x14ac:dyDescent="0.25">
      <c r="A46" s="4" t="s">
        <v>33</v>
      </c>
      <c r="C46" s="17">
        <v>0</v>
      </c>
    </row>
    <row r="47" spans="1:3" x14ac:dyDescent="0.25">
      <c r="A47" s="4" t="s">
        <v>34</v>
      </c>
      <c r="C47" s="17">
        <v>0</v>
      </c>
    </row>
    <row r="48" spans="1:3" x14ac:dyDescent="0.25">
      <c r="A48" s="4" t="s">
        <v>35</v>
      </c>
      <c r="C48" s="17">
        <v>0</v>
      </c>
    </row>
    <row r="49" spans="1:10" x14ac:dyDescent="0.25">
      <c r="A49" s="3" t="s">
        <v>36</v>
      </c>
      <c r="C49" s="17">
        <v>0</v>
      </c>
    </row>
    <row r="50" spans="1:10" x14ac:dyDescent="0.25">
      <c r="A50" s="4" t="s">
        <v>37</v>
      </c>
      <c r="C50" s="17">
        <v>0</v>
      </c>
    </row>
    <row r="51" spans="1:10" x14ac:dyDescent="0.25">
      <c r="A51" s="4" t="s">
        <v>38</v>
      </c>
      <c r="C51" s="17">
        <v>0</v>
      </c>
    </row>
    <row r="52" spans="1:10" x14ac:dyDescent="0.25">
      <c r="A52" s="4" t="s">
        <v>39</v>
      </c>
      <c r="C52" s="17">
        <v>0</v>
      </c>
    </row>
    <row r="53" spans="1:10" x14ac:dyDescent="0.25">
      <c r="A53" s="4" t="s">
        <v>40</v>
      </c>
      <c r="C53" s="17">
        <v>0</v>
      </c>
    </row>
    <row r="54" spans="1:10" x14ac:dyDescent="0.25">
      <c r="A54" s="4" t="s">
        <v>41</v>
      </c>
      <c r="C54" s="17">
        <v>0</v>
      </c>
    </row>
    <row r="55" spans="1:10" x14ac:dyDescent="0.25">
      <c r="A55" s="4" t="s">
        <v>42</v>
      </c>
      <c r="B55" s="17">
        <v>0</v>
      </c>
      <c r="C55" s="17">
        <v>0</v>
      </c>
    </row>
    <row r="56" spans="1:10" x14ac:dyDescent="0.25">
      <c r="A56" s="4" t="s">
        <v>121</v>
      </c>
      <c r="B56" s="28">
        <v>200000</v>
      </c>
      <c r="C56" s="28">
        <v>200000</v>
      </c>
    </row>
    <row r="57" spans="1:10" x14ac:dyDescent="0.25">
      <c r="A57" s="3" t="s">
        <v>43</v>
      </c>
      <c r="B57" s="20">
        <f>SUM(B58:B66)</f>
        <v>6929823</v>
      </c>
      <c r="C57" s="20">
        <f>SUM(C58:C66)</f>
        <v>23615198.77</v>
      </c>
    </row>
    <row r="58" spans="1:10" x14ac:dyDescent="0.25">
      <c r="A58" s="4" t="s">
        <v>44</v>
      </c>
      <c r="B58" s="28">
        <v>3332325</v>
      </c>
      <c r="C58" s="28">
        <v>6705323</v>
      </c>
    </row>
    <row r="59" spans="1:10" x14ac:dyDescent="0.25">
      <c r="A59" s="4" t="s">
        <v>45</v>
      </c>
      <c r="B59" s="28">
        <v>684080</v>
      </c>
      <c r="C59" s="28">
        <v>1168175</v>
      </c>
    </row>
    <row r="60" spans="1:10" x14ac:dyDescent="0.25">
      <c r="A60" s="4" t="s">
        <v>46</v>
      </c>
      <c r="B60" s="28">
        <v>83584</v>
      </c>
      <c r="C60" s="28">
        <v>106204</v>
      </c>
    </row>
    <row r="61" spans="1:10" x14ac:dyDescent="0.25">
      <c r="A61" s="4" t="s">
        <v>47</v>
      </c>
      <c r="B61" s="28"/>
      <c r="C61" s="28">
        <v>11000000</v>
      </c>
      <c r="E61" s="17"/>
    </row>
    <row r="62" spans="1:10" x14ac:dyDescent="0.25">
      <c r="A62" s="4" t="s">
        <v>48</v>
      </c>
      <c r="B62" s="28">
        <v>2338834</v>
      </c>
      <c r="C62" s="28">
        <v>3212179</v>
      </c>
      <c r="E62" s="17"/>
    </row>
    <row r="63" spans="1:10" x14ac:dyDescent="0.25">
      <c r="A63" s="4" t="s">
        <v>49</v>
      </c>
      <c r="B63" s="28">
        <v>256000</v>
      </c>
      <c r="C63" s="28">
        <v>296750</v>
      </c>
    </row>
    <row r="64" spans="1:10" x14ac:dyDescent="0.25">
      <c r="A64" s="4" t="s">
        <v>50</v>
      </c>
      <c r="B64" s="28">
        <v>40000</v>
      </c>
      <c r="C64" s="28">
        <v>15000</v>
      </c>
      <c r="J64" s="28"/>
    </row>
    <row r="65" spans="1:5" x14ac:dyDescent="0.25">
      <c r="A65" s="4" t="s">
        <v>51</v>
      </c>
      <c r="B65" s="28">
        <v>45000</v>
      </c>
      <c r="C65" s="28">
        <v>961567.77</v>
      </c>
    </row>
    <row r="66" spans="1:5" x14ac:dyDescent="0.25">
      <c r="A66" s="4" t="s">
        <v>52</v>
      </c>
      <c r="B66" s="28">
        <v>150000</v>
      </c>
      <c r="C66" s="28">
        <v>150000</v>
      </c>
    </row>
    <row r="67" spans="1:5" x14ac:dyDescent="0.25">
      <c r="A67" s="3" t="s">
        <v>53</v>
      </c>
      <c r="B67" s="43">
        <f>+B68</f>
        <v>2160801</v>
      </c>
      <c r="C67" s="43">
        <f>+C68</f>
        <v>52160801</v>
      </c>
    </row>
    <row r="68" spans="1:5" x14ac:dyDescent="0.25">
      <c r="A68" s="4" t="s">
        <v>54</v>
      </c>
      <c r="B68" s="46">
        <v>2160801</v>
      </c>
      <c r="C68" s="28">
        <v>52160801</v>
      </c>
    </row>
    <row r="69" spans="1:5" x14ac:dyDescent="0.25">
      <c r="A69" s="4" t="s">
        <v>55</v>
      </c>
      <c r="B69" s="28"/>
      <c r="C69" s="28"/>
    </row>
    <row r="70" spans="1:5" x14ac:dyDescent="0.25">
      <c r="A70" s="4" t="s">
        <v>56</v>
      </c>
      <c r="B70" s="28"/>
      <c r="C70" s="28"/>
    </row>
    <row r="71" spans="1:5" x14ac:dyDescent="0.25">
      <c r="A71" s="4" t="s">
        <v>57</v>
      </c>
      <c r="B71" s="28"/>
      <c r="C71" s="28"/>
    </row>
    <row r="72" spans="1:5" x14ac:dyDescent="0.25">
      <c r="A72" s="3" t="s">
        <v>58</v>
      </c>
      <c r="B72" s="17">
        <v>0</v>
      </c>
      <c r="C72" s="17">
        <v>0</v>
      </c>
    </row>
    <row r="73" spans="1:5" x14ac:dyDescent="0.25">
      <c r="A73" s="4" t="s">
        <v>59</v>
      </c>
      <c r="B73" s="17">
        <v>0</v>
      </c>
      <c r="C73" s="17">
        <v>0</v>
      </c>
    </row>
    <row r="74" spans="1:5" x14ac:dyDescent="0.25">
      <c r="A74" s="4" t="s">
        <v>60</v>
      </c>
      <c r="B74" s="17">
        <v>0</v>
      </c>
      <c r="C74" s="17">
        <v>0</v>
      </c>
    </row>
    <row r="75" spans="1:5" x14ac:dyDescent="0.25">
      <c r="A75" s="3" t="s">
        <v>61</v>
      </c>
      <c r="B75" s="20"/>
      <c r="C75" s="20"/>
    </row>
    <row r="76" spans="1:5" x14ac:dyDescent="0.25">
      <c r="A76" s="4" t="s">
        <v>62</v>
      </c>
    </row>
    <row r="77" spans="1:5" x14ac:dyDescent="0.25">
      <c r="A77" s="4" t="s">
        <v>63</v>
      </c>
    </row>
    <row r="78" spans="1:5" x14ac:dyDescent="0.25">
      <c r="A78" s="4" t="s">
        <v>64</v>
      </c>
      <c r="B78" s="28"/>
      <c r="C78" s="28"/>
      <c r="E78" s="22"/>
    </row>
    <row r="79" spans="1:5" x14ac:dyDescent="0.25">
      <c r="A79" s="4"/>
    </row>
    <row r="80" spans="1:5" x14ac:dyDescent="0.25">
      <c r="A80" s="1" t="s">
        <v>66</v>
      </c>
      <c r="B80" s="17">
        <v>0</v>
      </c>
      <c r="C80" s="17">
        <v>0</v>
      </c>
    </row>
    <row r="81" spans="1:5" x14ac:dyDescent="0.25">
      <c r="A81" s="3" t="s">
        <v>67</v>
      </c>
      <c r="B81" s="17">
        <v>0</v>
      </c>
      <c r="C81" s="17">
        <v>0</v>
      </c>
    </row>
    <row r="82" spans="1:5" x14ac:dyDescent="0.25">
      <c r="A82" s="4" t="s">
        <v>68</v>
      </c>
      <c r="B82" s="17">
        <v>0</v>
      </c>
      <c r="C82" s="17">
        <v>0</v>
      </c>
    </row>
    <row r="83" spans="1:5" x14ac:dyDescent="0.25">
      <c r="A83" s="4" t="s">
        <v>69</v>
      </c>
      <c r="B83" s="17">
        <v>0</v>
      </c>
      <c r="C83" s="17">
        <v>0</v>
      </c>
    </row>
    <row r="84" spans="1:5" x14ac:dyDescent="0.25">
      <c r="A84" s="3" t="s">
        <v>70</v>
      </c>
      <c r="B84" s="17">
        <v>0</v>
      </c>
      <c r="C84" s="17">
        <v>0</v>
      </c>
    </row>
    <row r="85" spans="1:5" x14ac:dyDescent="0.25">
      <c r="A85" s="4" t="s">
        <v>71</v>
      </c>
      <c r="B85" s="17">
        <v>0</v>
      </c>
      <c r="C85" s="17">
        <v>0</v>
      </c>
    </row>
    <row r="86" spans="1:5" x14ac:dyDescent="0.25">
      <c r="A86" s="4" t="s">
        <v>72</v>
      </c>
      <c r="B86" s="17">
        <v>0</v>
      </c>
      <c r="C86" s="17">
        <v>0</v>
      </c>
    </row>
    <row r="87" spans="1:5" x14ac:dyDescent="0.25">
      <c r="A87" s="3" t="s">
        <v>73</v>
      </c>
      <c r="B87" s="17">
        <v>0</v>
      </c>
      <c r="C87" s="17">
        <v>0</v>
      </c>
    </row>
    <row r="88" spans="1:5" x14ac:dyDescent="0.25">
      <c r="A88" s="4" t="s">
        <v>74</v>
      </c>
      <c r="B88" s="17">
        <v>0</v>
      </c>
      <c r="C88" s="17">
        <v>0</v>
      </c>
      <c r="E88" s="29"/>
    </row>
    <row r="89" spans="1:5" x14ac:dyDescent="0.25">
      <c r="A89" s="51" t="s">
        <v>123</v>
      </c>
      <c r="B89" s="26">
        <f>+B57+B30+B19+B12+B40+B67</f>
        <v>166100000</v>
      </c>
      <c r="C89" s="24">
        <f>+C57+C30+C19+C12+C67+C40</f>
        <v>274915322.56999999</v>
      </c>
      <c r="D89" s="22"/>
    </row>
    <row r="90" spans="1:5" x14ac:dyDescent="0.25">
      <c r="E90" s="22"/>
    </row>
    <row r="91" spans="1:5" x14ac:dyDescent="0.25">
      <c r="E91" s="22"/>
    </row>
    <row r="93" spans="1:5" x14ac:dyDescent="0.25">
      <c r="A93" t="s">
        <v>89</v>
      </c>
    </row>
    <row r="94" spans="1:5" x14ac:dyDescent="0.25">
      <c r="A94" t="s">
        <v>90</v>
      </c>
    </row>
    <row r="95" spans="1:5" x14ac:dyDescent="0.25">
      <c r="A95" s="21" t="s">
        <v>96</v>
      </c>
    </row>
    <row r="96" spans="1:5" x14ac:dyDescent="0.25">
      <c r="A96" t="s">
        <v>97</v>
      </c>
    </row>
    <row r="100" spans="1:1" ht="15.75" thickBot="1" x14ac:dyDescent="0.3"/>
    <row r="101" spans="1:1" ht="26.25" customHeight="1" thickBot="1" x14ac:dyDescent="0.3">
      <c r="A101" s="16" t="s">
        <v>86</v>
      </c>
    </row>
    <row r="102" spans="1:1" ht="33.75" customHeight="1" thickBot="1" x14ac:dyDescent="0.3">
      <c r="A102" s="14" t="s">
        <v>87</v>
      </c>
    </row>
    <row r="103" spans="1:1" ht="45.75" thickBot="1" x14ac:dyDescent="0.3">
      <c r="A103" s="15" t="s">
        <v>88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2"/>
  <sheetViews>
    <sheetView showGridLines="0" topLeftCell="D55" zoomScaleNormal="100" workbookViewId="0">
      <selection activeCell="F99" sqref="F99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9" width="14.140625" customWidth="1"/>
    <col min="10" max="10" width="14.140625" bestFit="1" customWidth="1"/>
    <col min="12" max="12" width="15.140625" bestFit="1" customWidth="1"/>
  </cols>
  <sheetData>
    <row r="3" spans="3:11" ht="28.5" customHeight="1" x14ac:dyDescent="0.25">
      <c r="C3" s="70" t="s">
        <v>91</v>
      </c>
      <c r="D3" s="71"/>
      <c r="E3" s="71"/>
      <c r="F3" s="71"/>
      <c r="G3" s="71"/>
      <c r="H3" s="71"/>
      <c r="I3" s="71"/>
      <c r="J3" s="71"/>
    </row>
    <row r="4" spans="3:11" ht="21" customHeight="1" x14ac:dyDescent="0.25">
      <c r="C4" s="55" t="s">
        <v>92</v>
      </c>
      <c r="D4" s="56"/>
      <c r="E4" s="56"/>
      <c r="F4" s="56"/>
      <c r="G4" s="56"/>
      <c r="H4" s="56"/>
      <c r="I4" s="56"/>
      <c r="J4" s="56"/>
    </row>
    <row r="5" spans="3:11" ht="15.75" x14ac:dyDescent="0.25">
      <c r="C5" s="64" t="s">
        <v>125</v>
      </c>
      <c r="D5" s="65"/>
      <c r="E5" s="65"/>
      <c r="F5" s="65"/>
      <c r="G5" s="65"/>
      <c r="H5" s="65"/>
      <c r="I5" s="65"/>
      <c r="J5" s="65"/>
    </row>
    <row r="6" spans="3:11" ht="15.75" customHeight="1" x14ac:dyDescent="0.25">
      <c r="C6" s="59" t="s">
        <v>83</v>
      </c>
      <c r="D6" s="60"/>
      <c r="E6" s="60"/>
      <c r="F6" s="60"/>
      <c r="G6" s="60"/>
      <c r="H6" s="60"/>
      <c r="I6" s="60"/>
      <c r="J6" s="60"/>
    </row>
    <row r="7" spans="3:11" ht="15.75" customHeight="1" x14ac:dyDescent="0.25">
      <c r="C7" s="60" t="s">
        <v>76</v>
      </c>
      <c r="D7" s="60"/>
      <c r="E7" s="60"/>
      <c r="F7" s="60"/>
      <c r="G7" s="60"/>
      <c r="H7" s="60"/>
      <c r="I7" s="60"/>
      <c r="J7" s="60"/>
    </row>
    <row r="8" spans="3:11" ht="15.75" customHeight="1" x14ac:dyDescent="0.25">
      <c r="C8" s="11"/>
      <c r="D8" s="11"/>
      <c r="E8" s="11"/>
      <c r="F8" s="11"/>
      <c r="G8" s="11"/>
      <c r="H8" s="52"/>
      <c r="I8" s="53"/>
      <c r="J8" s="11"/>
    </row>
    <row r="10" spans="3:11" ht="25.5" customHeight="1" x14ac:dyDescent="0.25">
      <c r="C10" s="61" t="s">
        <v>65</v>
      </c>
      <c r="D10" s="62" t="s">
        <v>85</v>
      </c>
      <c r="E10" s="62" t="s">
        <v>84</v>
      </c>
      <c r="F10" s="66" t="s">
        <v>82</v>
      </c>
      <c r="G10" s="67"/>
      <c r="H10" s="68"/>
      <c r="I10" s="68"/>
      <c r="J10" s="69"/>
    </row>
    <row r="11" spans="3:11" x14ac:dyDescent="0.25">
      <c r="C11" s="61"/>
      <c r="D11" s="63"/>
      <c r="E11" s="63"/>
      <c r="F11" s="12" t="s">
        <v>78</v>
      </c>
      <c r="G11" s="12" t="s">
        <v>79</v>
      </c>
      <c r="H11" s="12" t="s">
        <v>80</v>
      </c>
      <c r="I11" s="12" t="s">
        <v>81</v>
      </c>
      <c r="J11" s="12" t="s">
        <v>77</v>
      </c>
    </row>
    <row r="12" spans="3:11" x14ac:dyDescent="0.25">
      <c r="C12" s="1" t="s">
        <v>0</v>
      </c>
      <c r="D12" s="2"/>
      <c r="E12" s="2"/>
      <c r="F12" s="2"/>
      <c r="G12" s="2"/>
      <c r="H12" s="2"/>
      <c r="I12" s="2"/>
      <c r="J12" s="2"/>
    </row>
    <row r="13" spans="3:11" x14ac:dyDescent="0.25">
      <c r="C13" s="3" t="s">
        <v>1</v>
      </c>
      <c r="D13" s="20">
        <f t="shared" ref="D13:I13" si="0">SUM(D14:D18)</f>
        <v>108456652</v>
      </c>
      <c r="E13" s="20">
        <f t="shared" si="0"/>
        <v>132931668</v>
      </c>
      <c r="F13" s="20">
        <f t="shared" si="0"/>
        <v>7102254.9800000004</v>
      </c>
      <c r="G13" s="20">
        <f t="shared" si="0"/>
        <v>11764326.34</v>
      </c>
      <c r="H13" s="20">
        <f t="shared" si="0"/>
        <v>9585331.290000001</v>
      </c>
      <c r="I13" s="20">
        <f t="shared" si="0"/>
        <v>10351905.029999999</v>
      </c>
      <c r="J13" s="20">
        <f>+J14+J15+J18</f>
        <v>38803817.640000001</v>
      </c>
    </row>
    <row r="14" spans="3:11" x14ac:dyDescent="0.25">
      <c r="C14" s="4" t="s">
        <v>2</v>
      </c>
      <c r="D14" s="28">
        <v>81586833</v>
      </c>
      <c r="E14" s="28">
        <v>95380561</v>
      </c>
      <c r="F14" s="28">
        <v>6108550</v>
      </c>
      <c r="G14" s="28">
        <v>10149837.34</v>
      </c>
      <c r="H14" s="28">
        <v>8141738.0099999998</v>
      </c>
      <c r="I14" s="28">
        <v>8042750</v>
      </c>
      <c r="J14" s="22">
        <f>SUM(F14:I14)</f>
        <v>32442875.350000001</v>
      </c>
    </row>
    <row r="15" spans="3:11" x14ac:dyDescent="0.25">
      <c r="C15" s="4" t="s">
        <v>3</v>
      </c>
      <c r="D15" s="28">
        <v>15881800</v>
      </c>
      <c r="E15" s="28">
        <v>23489500</v>
      </c>
      <c r="F15" s="28">
        <v>57000</v>
      </c>
      <c r="G15" s="28">
        <v>73086.429999999993</v>
      </c>
      <c r="H15" s="28">
        <v>209816.94</v>
      </c>
      <c r="I15" s="28">
        <v>1078610.5900000001</v>
      </c>
      <c r="J15" s="22">
        <f>SUM(F15:I15)</f>
        <v>1418513.96</v>
      </c>
    </row>
    <row r="16" spans="3:11" x14ac:dyDescent="0.25">
      <c r="C16" s="4" t="s">
        <v>4</v>
      </c>
      <c r="D16" s="28"/>
      <c r="E16" s="28"/>
      <c r="F16" s="17"/>
      <c r="G16" s="17"/>
      <c r="H16" s="17"/>
      <c r="I16" s="17"/>
      <c r="J16" s="22">
        <f t="shared" ref="J16:J17" si="1">SUM(F16:G16)</f>
        <v>0</v>
      </c>
      <c r="K16" s="13"/>
    </row>
    <row r="17" spans="3:11" x14ac:dyDescent="0.25">
      <c r="C17" s="4" t="s">
        <v>5</v>
      </c>
      <c r="D17" s="28"/>
      <c r="E17" s="28">
        <v>2500000</v>
      </c>
      <c r="F17" s="28"/>
      <c r="G17" s="17"/>
      <c r="H17" s="17"/>
      <c r="I17" s="17"/>
      <c r="J17" s="22">
        <f t="shared" si="1"/>
        <v>0</v>
      </c>
    </row>
    <row r="18" spans="3:11" x14ac:dyDescent="0.25">
      <c r="C18" s="4" t="str">
        <f>+'P1 Presupuesto Aprobado'!A18</f>
        <v>2.1.5 - CONTRIBUCIONES A LA SEGURIDAD SOCIAL</v>
      </c>
      <c r="D18" s="28">
        <v>10988019</v>
      </c>
      <c r="E18" s="28">
        <v>11561607</v>
      </c>
      <c r="F18" s="28">
        <v>936704.98</v>
      </c>
      <c r="G18" s="28">
        <v>1541402.57</v>
      </c>
      <c r="H18" s="28">
        <v>1233776.3400000001</v>
      </c>
      <c r="I18" s="28">
        <v>1230544.44</v>
      </c>
      <c r="J18" s="22">
        <f>SUM(F18:I18)</f>
        <v>4942428.33</v>
      </c>
    </row>
    <row r="19" spans="3:11" s="21" customFormat="1" x14ac:dyDescent="0.25">
      <c r="C19" s="30" t="s">
        <v>94</v>
      </c>
      <c r="D19" s="20">
        <f t="shared" ref="D19:I19" si="2">SUM(D20:D28)</f>
        <v>25703319</v>
      </c>
      <c r="E19" s="20">
        <f t="shared" si="2"/>
        <v>33757428.710000001</v>
      </c>
      <c r="F19" s="20">
        <f t="shared" si="2"/>
        <v>915079.78</v>
      </c>
      <c r="G19" s="20">
        <f t="shared" si="2"/>
        <v>957711.59000000008</v>
      </c>
      <c r="H19" s="20">
        <f t="shared" si="2"/>
        <v>1703648.8699999999</v>
      </c>
      <c r="I19" s="20">
        <f t="shared" si="2"/>
        <v>2796831.79</v>
      </c>
      <c r="J19" s="23">
        <f>+J20+J21+J22+J23+J24+J25+J26+J27+J28</f>
        <v>6373272.0300000003</v>
      </c>
    </row>
    <row r="20" spans="3:11" x14ac:dyDescent="0.25">
      <c r="C20" s="4" t="s">
        <v>8</v>
      </c>
      <c r="D20" s="28">
        <v>10139000</v>
      </c>
      <c r="E20" s="28">
        <v>10139000</v>
      </c>
      <c r="F20" s="28">
        <v>677258.3</v>
      </c>
      <c r="G20" s="28">
        <v>757034.56</v>
      </c>
      <c r="H20" s="28">
        <v>817690.33</v>
      </c>
      <c r="I20" s="28">
        <v>840337.81</v>
      </c>
      <c r="J20" s="22">
        <f t="shared" ref="J20:J28" si="3">SUM(F20:I20)</f>
        <v>3092321</v>
      </c>
    </row>
    <row r="21" spans="3:11" x14ac:dyDescent="0.25">
      <c r="C21" s="4" t="s">
        <v>9</v>
      </c>
      <c r="D21" s="28">
        <v>379425</v>
      </c>
      <c r="E21" s="28">
        <v>860728.31</v>
      </c>
      <c r="F21" s="17"/>
      <c r="G21" s="17"/>
      <c r="H21" s="28">
        <v>400000.2</v>
      </c>
      <c r="I21" s="28">
        <v>81303.11</v>
      </c>
      <c r="J21" s="28">
        <f t="shared" si="3"/>
        <v>481303.31</v>
      </c>
      <c r="K21" s="22"/>
    </row>
    <row r="22" spans="3:11" x14ac:dyDescent="0.25">
      <c r="C22" s="4" t="s">
        <v>10</v>
      </c>
      <c r="D22" s="28">
        <v>1310471</v>
      </c>
      <c r="E22" s="28">
        <v>1520471</v>
      </c>
      <c r="F22" s="28">
        <v>140998.20000000001</v>
      </c>
      <c r="G22" s="28"/>
      <c r="H22" s="28">
        <v>4100</v>
      </c>
      <c r="I22" s="28">
        <v>189600</v>
      </c>
      <c r="J22" s="22">
        <f t="shared" si="3"/>
        <v>334698.2</v>
      </c>
    </row>
    <row r="23" spans="3:11" x14ac:dyDescent="0.25">
      <c r="C23" s="4" t="s">
        <v>11</v>
      </c>
      <c r="D23" s="28"/>
      <c r="E23" s="28">
        <v>230000</v>
      </c>
      <c r="F23" s="17"/>
      <c r="G23" s="17"/>
      <c r="H23" s="17"/>
      <c r="I23" s="28">
        <v>89607.4</v>
      </c>
      <c r="J23" s="22">
        <f t="shared" si="3"/>
        <v>89607.4</v>
      </c>
    </row>
    <row r="24" spans="3:11" x14ac:dyDescent="0.25">
      <c r="C24" s="4" t="s">
        <v>12</v>
      </c>
      <c r="D24" s="28">
        <v>183000</v>
      </c>
      <c r="E24" s="28">
        <v>932694</v>
      </c>
      <c r="F24" s="17"/>
      <c r="G24" s="17"/>
      <c r="H24" s="28">
        <v>40474</v>
      </c>
      <c r="I24" s="28">
        <v>32640</v>
      </c>
      <c r="J24" s="22">
        <f t="shared" si="3"/>
        <v>73114</v>
      </c>
    </row>
    <row r="25" spans="3:11" x14ac:dyDescent="0.25">
      <c r="C25" s="4" t="s">
        <v>13</v>
      </c>
      <c r="D25" s="28">
        <v>1055000</v>
      </c>
      <c r="E25" s="28">
        <v>1355000</v>
      </c>
      <c r="F25" s="28">
        <v>27823.279999999999</v>
      </c>
      <c r="G25" s="28">
        <v>200677.03</v>
      </c>
      <c r="H25" s="28">
        <v>27823.279999999999</v>
      </c>
      <c r="I25" s="28">
        <v>359806.71999999997</v>
      </c>
      <c r="J25" s="22">
        <f t="shared" si="3"/>
        <v>616130.30999999994</v>
      </c>
    </row>
    <row r="26" spans="3:11" x14ac:dyDescent="0.25">
      <c r="C26" s="4" t="s">
        <v>14</v>
      </c>
      <c r="D26" s="28">
        <v>4117123</v>
      </c>
      <c r="E26" s="28">
        <v>6073377.4000000004</v>
      </c>
      <c r="F26" s="17"/>
      <c r="G26" s="17"/>
      <c r="H26" s="17">
        <v>216742.39999999999</v>
      </c>
      <c r="I26" s="17"/>
      <c r="J26" s="22">
        <f t="shared" si="3"/>
        <v>216742.39999999999</v>
      </c>
    </row>
    <row r="27" spans="3:11" x14ac:dyDescent="0.25">
      <c r="C27" s="4" t="s">
        <v>15</v>
      </c>
      <c r="D27" s="28">
        <v>3457700</v>
      </c>
      <c r="E27" s="28">
        <v>8359128</v>
      </c>
      <c r="F27" s="28">
        <v>69000</v>
      </c>
      <c r="G27" s="17"/>
      <c r="H27" s="17">
        <v>183618.66</v>
      </c>
      <c r="I27" s="28">
        <v>1178756.75</v>
      </c>
      <c r="J27" s="22">
        <f t="shared" si="3"/>
        <v>1431375.41</v>
      </c>
    </row>
    <row r="28" spans="3:11" x14ac:dyDescent="0.25">
      <c r="C28" s="4" t="s">
        <v>16</v>
      </c>
      <c r="D28" s="28">
        <v>5061600</v>
      </c>
      <c r="E28" s="28">
        <v>4287030</v>
      </c>
      <c r="F28" s="17"/>
      <c r="G28" s="17"/>
      <c r="H28" s="17">
        <v>13200</v>
      </c>
      <c r="I28" s="28">
        <v>24780</v>
      </c>
      <c r="J28" s="22">
        <f t="shared" si="3"/>
        <v>37980</v>
      </c>
    </row>
    <row r="29" spans="3:11" x14ac:dyDescent="0.25">
      <c r="C29" s="3" t="s">
        <v>17</v>
      </c>
      <c r="D29" s="20">
        <f>SUM(D30:D38)</f>
        <v>22649405</v>
      </c>
      <c r="E29" s="20">
        <f>+E30+E31+E32+E33+E34+E35+E36+E38</f>
        <v>32250226.089999996</v>
      </c>
      <c r="F29" s="20">
        <f>SUM(F30:F38)</f>
        <v>0</v>
      </c>
      <c r="G29" s="20">
        <f>SUM(G30:G38)</f>
        <v>3182.4</v>
      </c>
      <c r="H29" s="20">
        <f>SUM(H30:H38)</f>
        <v>3057929.4899999998</v>
      </c>
      <c r="I29" s="20">
        <f>SUM(I30:I38)</f>
        <v>526481.23</v>
      </c>
      <c r="J29" s="20">
        <f>SUM(J30:J38)</f>
        <v>3587593.1199999996</v>
      </c>
    </row>
    <row r="30" spans="3:11" x14ac:dyDescent="0.25">
      <c r="C30" s="4" t="s">
        <v>18</v>
      </c>
      <c r="D30" s="28">
        <v>1863735</v>
      </c>
      <c r="E30" s="28">
        <v>2168007</v>
      </c>
      <c r="F30" s="17"/>
      <c r="G30" s="17"/>
      <c r="H30" s="17">
        <v>239385.5</v>
      </c>
      <c r="I30" s="28">
        <v>118744</v>
      </c>
      <c r="J30" s="22">
        <f>SUM(F30:I30)</f>
        <v>358129.5</v>
      </c>
    </row>
    <row r="31" spans="3:11" x14ac:dyDescent="0.25">
      <c r="C31" s="4" t="s">
        <v>19</v>
      </c>
      <c r="D31" s="28">
        <v>1630820</v>
      </c>
      <c r="E31" s="28">
        <v>2013190.6</v>
      </c>
      <c r="F31" s="17"/>
      <c r="G31" s="17"/>
      <c r="H31" s="17">
        <v>332370.59999999998</v>
      </c>
      <c r="I31" s="17"/>
      <c r="J31" s="22">
        <f>SUM(F31:I31)</f>
        <v>332370.59999999998</v>
      </c>
    </row>
    <row r="32" spans="3:11" x14ac:dyDescent="0.25">
      <c r="C32" s="4" t="s">
        <v>20</v>
      </c>
      <c r="D32" s="28">
        <v>1217087</v>
      </c>
      <c r="E32" s="28">
        <v>2131187</v>
      </c>
      <c r="F32" s="17"/>
      <c r="G32" s="17"/>
      <c r="H32" s="17">
        <v>117652.96</v>
      </c>
      <c r="I32" s="28">
        <v>22568.400000000001</v>
      </c>
      <c r="J32" s="22">
        <f t="shared" ref="J32:J35" si="4">SUM(F32:I32)</f>
        <v>140221.36000000002</v>
      </c>
    </row>
    <row r="33" spans="3:10" x14ac:dyDescent="0.25">
      <c r="C33" s="4" t="s">
        <v>21</v>
      </c>
      <c r="D33" s="28">
        <v>26240</v>
      </c>
      <c r="E33" s="28">
        <v>42540</v>
      </c>
      <c r="F33" s="17"/>
      <c r="G33" s="17"/>
      <c r="H33" s="17">
        <v>16284</v>
      </c>
      <c r="I33" s="17"/>
      <c r="J33" s="22">
        <f t="shared" si="4"/>
        <v>16284</v>
      </c>
    </row>
    <row r="34" spans="3:10" x14ac:dyDescent="0.25">
      <c r="C34" s="4" t="s">
        <v>22</v>
      </c>
      <c r="D34" s="28">
        <v>635320</v>
      </c>
      <c r="E34" s="28">
        <v>635320</v>
      </c>
      <c r="F34" s="17"/>
      <c r="G34" s="17"/>
      <c r="H34" s="17"/>
      <c r="I34" s="17"/>
      <c r="J34" s="22">
        <f t="shared" si="4"/>
        <v>0</v>
      </c>
    </row>
    <row r="35" spans="3:10" x14ac:dyDescent="0.25">
      <c r="C35" s="4" t="s">
        <v>23</v>
      </c>
      <c r="D35" s="28">
        <v>1424542</v>
      </c>
      <c r="E35" s="28">
        <v>3580456.25</v>
      </c>
      <c r="F35" s="17"/>
      <c r="G35" s="17"/>
      <c r="H35" s="17">
        <v>75105.600000000006</v>
      </c>
      <c r="I35" s="17"/>
      <c r="J35" s="22">
        <f t="shared" si="4"/>
        <v>75105.600000000006</v>
      </c>
    </row>
    <row r="36" spans="3:10" x14ac:dyDescent="0.25">
      <c r="C36" s="4" t="s">
        <v>24</v>
      </c>
      <c r="D36" s="28">
        <v>6142812</v>
      </c>
      <c r="E36" s="28">
        <v>7588621.6399999997</v>
      </c>
      <c r="F36" s="17"/>
      <c r="G36" s="28">
        <v>3182.4</v>
      </c>
      <c r="H36" s="28">
        <v>1583147.94</v>
      </c>
      <c r="I36" s="28">
        <v>116695.39</v>
      </c>
      <c r="J36" s="22">
        <f>SUM(G36:I36)</f>
        <v>1703025.7299999997</v>
      </c>
    </row>
    <row r="37" spans="3:10" x14ac:dyDescent="0.25">
      <c r="C37" s="4" t="s">
        <v>25</v>
      </c>
      <c r="D37" s="17"/>
      <c r="E37" s="17"/>
      <c r="F37" s="17"/>
      <c r="G37" s="17"/>
      <c r="H37" s="17"/>
      <c r="I37" s="17"/>
      <c r="J37" s="22">
        <f t="shared" ref="J37:J38" si="5">SUM(G37:I37)</f>
        <v>0</v>
      </c>
    </row>
    <row r="38" spans="3:10" x14ac:dyDescent="0.25">
      <c r="C38" s="4" t="s">
        <v>26</v>
      </c>
      <c r="D38" s="28">
        <v>9708849</v>
      </c>
      <c r="E38" s="28">
        <v>14090903.6</v>
      </c>
      <c r="F38" s="17"/>
      <c r="G38" s="17"/>
      <c r="H38" s="17">
        <v>693982.89</v>
      </c>
      <c r="I38" s="28">
        <v>268473.44</v>
      </c>
      <c r="J38" s="22">
        <f t="shared" si="5"/>
        <v>962456.33000000007</v>
      </c>
    </row>
    <row r="39" spans="3:10" x14ac:dyDescent="0.25">
      <c r="C39" s="61" t="s">
        <v>65</v>
      </c>
      <c r="D39" s="62" t="s">
        <v>85</v>
      </c>
      <c r="E39" s="62" t="s">
        <v>84</v>
      </c>
      <c r="F39" s="66" t="s">
        <v>82</v>
      </c>
      <c r="G39" s="67"/>
      <c r="H39" s="68"/>
      <c r="I39" s="68"/>
      <c r="J39" s="69"/>
    </row>
    <row r="40" spans="3:10" x14ac:dyDescent="0.25">
      <c r="C40" s="61"/>
      <c r="D40" s="63"/>
      <c r="E40" s="63"/>
      <c r="F40" s="12" t="s">
        <v>78</v>
      </c>
      <c r="G40" s="12" t="s">
        <v>79</v>
      </c>
      <c r="H40" s="12" t="s">
        <v>80</v>
      </c>
      <c r="I40" s="12" t="s">
        <v>81</v>
      </c>
      <c r="J40" s="12" t="s">
        <v>77</v>
      </c>
    </row>
    <row r="41" spans="3:10" x14ac:dyDescent="0.25">
      <c r="C41" s="3" t="s">
        <v>27</v>
      </c>
      <c r="D41" s="20">
        <f>+D57</f>
        <v>200000</v>
      </c>
      <c r="E41" s="20">
        <f>+E42+E57</f>
        <v>200000</v>
      </c>
      <c r="F41" s="17"/>
      <c r="G41" s="17"/>
      <c r="H41" s="17"/>
      <c r="I41" s="17"/>
      <c r="J41" s="22">
        <f t="shared" ref="J41:J56" si="6">SUM(F41:G41)</f>
        <v>0</v>
      </c>
    </row>
    <row r="42" spans="3:10" x14ac:dyDescent="0.25">
      <c r="C42" s="4" t="s">
        <v>28</v>
      </c>
      <c r="D42" s="28"/>
      <c r="E42" s="28"/>
      <c r="F42" s="17"/>
      <c r="G42" s="17"/>
      <c r="H42" s="17"/>
      <c r="I42" s="17"/>
      <c r="J42" s="22">
        <f t="shared" si="6"/>
        <v>0</v>
      </c>
    </row>
    <row r="43" spans="3:10" x14ac:dyDescent="0.25">
      <c r="C43" s="4" t="s">
        <v>29</v>
      </c>
      <c r="D43" s="17"/>
      <c r="E43" s="17">
        <v>0</v>
      </c>
      <c r="F43" s="17"/>
      <c r="G43" s="17"/>
      <c r="H43" s="17"/>
      <c r="I43" s="17"/>
      <c r="J43" s="22">
        <f t="shared" si="6"/>
        <v>0</v>
      </c>
    </row>
    <row r="44" spans="3:10" x14ac:dyDescent="0.25">
      <c r="C44" s="4" t="s">
        <v>30</v>
      </c>
      <c r="D44" s="17"/>
      <c r="E44" s="17">
        <v>0</v>
      </c>
      <c r="F44" s="17"/>
      <c r="G44" s="17"/>
      <c r="H44" s="17"/>
      <c r="I44" s="17"/>
      <c r="J44" s="22">
        <f t="shared" si="6"/>
        <v>0</v>
      </c>
    </row>
    <row r="45" spans="3:10" x14ac:dyDescent="0.25">
      <c r="C45" s="4" t="s">
        <v>31</v>
      </c>
      <c r="D45" s="17"/>
      <c r="E45" s="17">
        <v>0</v>
      </c>
      <c r="F45" s="17"/>
      <c r="G45" s="17"/>
      <c r="H45" s="17"/>
      <c r="I45" s="17"/>
      <c r="J45" s="22">
        <f t="shared" si="6"/>
        <v>0</v>
      </c>
    </row>
    <row r="46" spans="3:10" x14ac:dyDescent="0.25">
      <c r="C46" s="4" t="s">
        <v>32</v>
      </c>
      <c r="D46" s="17"/>
      <c r="E46" s="17">
        <v>0</v>
      </c>
      <c r="F46" s="17"/>
      <c r="G46" s="17"/>
      <c r="H46" s="17"/>
      <c r="I46" s="17"/>
      <c r="J46" s="22">
        <f t="shared" si="6"/>
        <v>0</v>
      </c>
    </row>
    <row r="47" spans="3:10" x14ac:dyDescent="0.25">
      <c r="C47" s="4" t="s">
        <v>33</v>
      </c>
      <c r="D47" s="17"/>
      <c r="E47" s="17">
        <v>0</v>
      </c>
      <c r="F47" s="17"/>
      <c r="G47" s="17"/>
      <c r="H47" s="17"/>
      <c r="I47" s="17"/>
      <c r="J47" s="22">
        <f t="shared" si="6"/>
        <v>0</v>
      </c>
    </row>
    <row r="48" spans="3:10" x14ac:dyDescent="0.25">
      <c r="C48" s="4" t="s">
        <v>34</v>
      </c>
      <c r="D48" s="17"/>
      <c r="E48" s="17">
        <v>0</v>
      </c>
      <c r="F48" s="17"/>
      <c r="G48" s="17"/>
      <c r="H48" s="17"/>
      <c r="I48" s="17"/>
      <c r="J48" s="22">
        <f t="shared" si="6"/>
        <v>0</v>
      </c>
    </row>
    <row r="49" spans="3:12" x14ac:dyDescent="0.25">
      <c r="C49" s="4" t="s">
        <v>35</v>
      </c>
      <c r="D49" s="17"/>
      <c r="E49" s="17">
        <v>0</v>
      </c>
      <c r="F49" s="17"/>
      <c r="G49" s="17"/>
      <c r="H49" s="17"/>
      <c r="I49" s="17"/>
      <c r="J49" s="22">
        <f t="shared" si="6"/>
        <v>0</v>
      </c>
    </row>
    <row r="50" spans="3:12" x14ac:dyDescent="0.25">
      <c r="C50" s="3" t="s">
        <v>36</v>
      </c>
      <c r="D50" s="17"/>
      <c r="E50" s="17">
        <v>0</v>
      </c>
      <c r="F50" s="17"/>
      <c r="G50" s="17"/>
      <c r="H50" s="17"/>
      <c r="I50" s="17"/>
      <c r="J50" s="22">
        <f t="shared" si="6"/>
        <v>0</v>
      </c>
    </row>
    <row r="51" spans="3:12" x14ac:dyDescent="0.25">
      <c r="C51" s="4" t="s">
        <v>37</v>
      </c>
      <c r="D51" s="17"/>
      <c r="E51" s="17">
        <v>0</v>
      </c>
      <c r="F51" s="17"/>
      <c r="G51" s="17"/>
      <c r="H51" s="17"/>
      <c r="I51" s="17"/>
      <c r="J51" s="22">
        <f t="shared" si="6"/>
        <v>0</v>
      </c>
    </row>
    <row r="52" spans="3:12" x14ac:dyDescent="0.25">
      <c r="C52" s="4" t="s">
        <v>38</v>
      </c>
      <c r="D52" s="17"/>
      <c r="E52" s="17">
        <v>0</v>
      </c>
      <c r="F52" s="17"/>
      <c r="G52" s="17"/>
      <c r="H52" s="17"/>
      <c r="I52" s="17"/>
      <c r="J52" s="22">
        <f t="shared" si="6"/>
        <v>0</v>
      </c>
    </row>
    <row r="53" spans="3:12" x14ac:dyDescent="0.25">
      <c r="C53" s="4" t="s">
        <v>39</v>
      </c>
      <c r="D53" s="17"/>
      <c r="E53" s="17">
        <v>0</v>
      </c>
      <c r="F53" s="17"/>
      <c r="G53" s="17"/>
      <c r="H53" s="17"/>
      <c r="I53" s="17"/>
      <c r="J53" s="22">
        <f t="shared" si="6"/>
        <v>0</v>
      </c>
    </row>
    <row r="54" spans="3:12" x14ac:dyDescent="0.25">
      <c r="C54" s="4" t="s">
        <v>40</v>
      </c>
      <c r="D54" s="17"/>
      <c r="E54" s="17">
        <v>0</v>
      </c>
      <c r="F54" s="17"/>
      <c r="G54" s="17"/>
      <c r="H54" s="17"/>
      <c r="I54" s="17"/>
      <c r="J54" s="22">
        <f t="shared" si="6"/>
        <v>0</v>
      </c>
    </row>
    <row r="55" spans="3:12" x14ac:dyDescent="0.25">
      <c r="C55" s="4" t="s">
        <v>41</v>
      </c>
      <c r="D55" s="17"/>
      <c r="E55" s="17">
        <v>0</v>
      </c>
      <c r="F55" s="17"/>
      <c r="G55" s="17"/>
      <c r="H55" s="17"/>
      <c r="I55" s="17"/>
      <c r="J55" s="22">
        <f t="shared" si="6"/>
        <v>0</v>
      </c>
    </row>
    <row r="56" spans="3:12" x14ac:dyDescent="0.25">
      <c r="C56" s="4" t="s">
        <v>42</v>
      </c>
      <c r="D56" s="17">
        <v>0</v>
      </c>
      <c r="E56" s="17">
        <v>0</v>
      </c>
      <c r="F56" s="17"/>
      <c r="G56" s="17"/>
      <c r="H56" s="17"/>
      <c r="I56" s="17"/>
      <c r="J56" s="22">
        <f t="shared" si="6"/>
        <v>0</v>
      </c>
    </row>
    <row r="57" spans="3:12" x14ac:dyDescent="0.25">
      <c r="C57" s="4" t="s">
        <v>122</v>
      </c>
      <c r="D57" s="28">
        <v>200000</v>
      </c>
      <c r="E57" s="28">
        <v>200000</v>
      </c>
      <c r="F57" s="17"/>
      <c r="G57" s="17"/>
      <c r="H57" s="17"/>
      <c r="I57" s="17"/>
      <c r="J57" s="22"/>
    </row>
    <row r="58" spans="3:12" x14ac:dyDescent="0.25">
      <c r="C58" s="3" t="s">
        <v>43</v>
      </c>
      <c r="D58" s="20">
        <f>SUM(D59:D67)</f>
        <v>6929823</v>
      </c>
      <c r="E58" s="20">
        <f>SUM(E59:E67)</f>
        <v>23615198.77</v>
      </c>
      <c r="F58" s="17"/>
      <c r="G58" s="17"/>
      <c r="H58" s="20">
        <f>+H59+H60+H61+H62+H63+H64</f>
        <v>1403968.65</v>
      </c>
      <c r="I58" s="20">
        <f>+I59+I60+I61+I62+I63+I64</f>
        <v>538080</v>
      </c>
      <c r="J58" s="20">
        <f>+J59+J60+J61+J62+J63+J64</f>
        <v>1942048.65</v>
      </c>
    </row>
    <row r="59" spans="3:12" x14ac:dyDescent="0.25">
      <c r="C59" s="4" t="s">
        <v>44</v>
      </c>
      <c r="D59" s="28">
        <v>3332325</v>
      </c>
      <c r="E59" s="28">
        <v>6705323</v>
      </c>
      <c r="F59" s="17"/>
      <c r="G59" s="17"/>
      <c r="H59" s="17">
        <v>733345.45</v>
      </c>
      <c r="I59" s="17"/>
      <c r="J59" s="25">
        <f>+H59+H60+H61</f>
        <v>1177924.19</v>
      </c>
    </row>
    <row r="60" spans="3:12" x14ac:dyDescent="0.25">
      <c r="C60" s="4" t="s">
        <v>45</v>
      </c>
      <c r="D60" s="28">
        <v>684080</v>
      </c>
      <c r="E60" s="28">
        <v>1168175</v>
      </c>
      <c r="F60" s="17"/>
      <c r="G60" s="17"/>
      <c r="H60" s="17">
        <v>441959.14</v>
      </c>
      <c r="I60" s="17"/>
      <c r="J60" s="20"/>
      <c r="L60" s="22"/>
    </row>
    <row r="61" spans="3:12" x14ac:dyDescent="0.25">
      <c r="C61" s="4" t="s">
        <v>46</v>
      </c>
      <c r="D61" s="28">
        <v>83584</v>
      </c>
      <c r="E61" s="28">
        <v>106204</v>
      </c>
      <c r="F61" s="17"/>
      <c r="G61" s="17"/>
      <c r="H61" s="17">
        <v>2619.6</v>
      </c>
      <c r="I61" s="17"/>
      <c r="J61" s="20"/>
    </row>
    <row r="62" spans="3:12" x14ac:dyDescent="0.25">
      <c r="C62" s="4" t="s">
        <v>47</v>
      </c>
      <c r="D62" s="28"/>
      <c r="E62" s="28">
        <v>11000000</v>
      </c>
      <c r="F62" s="17"/>
      <c r="G62" s="17"/>
      <c r="H62" s="17"/>
      <c r="I62" s="17"/>
      <c r="J62" s="20"/>
    </row>
    <row r="63" spans="3:12" x14ac:dyDescent="0.25">
      <c r="C63" s="4" t="s">
        <v>48</v>
      </c>
      <c r="D63" s="28">
        <v>2338834</v>
      </c>
      <c r="E63" s="28">
        <v>3212179</v>
      </c>
      <c r="F63" s="17"/>
      <c r="G63" s="17"/>
      <c r="H63" s="17">
        <v>185334.46</v>
      </c>
      <c r="I63" s="28">
        <v>538080</v>
      </c>
      <c r="J63" s="22">
        <f>SUM(F63:I63)</f>
        <v>723414.46</v>
      </c>
    </row>
    <row r="64" spans="3:12" x14ac:dyDescent="0.25">
      <c r="C64" s="4" t="s">
        <v>49</v>
      </c>
      <c r="D64" s="28">
        <v>256000</v>
      </c>
      <c r="E64" s="28">
        <v>296750</v>
      </c>
      <c r="F64" s="17"/>
      <c r="G64" s="17"/>
      <c r="H64" s="28">
        <v>40710</v>
      </c>
      <c r="I64" s="28"/>
      <c r="J64" s="22">
        <f>SUM(F64:I64)</f>
        <v>40710</v>
      </c>
    </row>
    <row r="65" spans="3:10" x14ac:dyDescent="0.25">
      <c r="C65" s="4" t="s">
        <v>50</v>
      </c>
      <c r="D65" s="28">
        <v>40000</v>
      </c>
      <c r="E65" s="28">
        <v>15000</v>
      </c>
      <c r="F65" s="17"/>
      <c r="G65" s="17"/>
      <c r="H65" s="17"/>
      <c r="I65" s="17"/>
      <c r="J65" s="22">
        <f t="shared" ref="J65:J75" si="7">SUM(F65:G65)</f>
        <v>0</v>
      </c>
    </row>
    <row r="66" spans="3:10" x14ac:dyDescent="0.25">
      <c r="C66" s="4" t="s">
        <v>51</v>
      </c>
      <c r="D66" s="28">
        <v>45000</v>
      </c>
      <c r="E66" s="28">
        <v>961567.77</v>
      </c>
      <c r="F66" s="17"/>
      <c r="G66" s="17"/>
      <c r="H66" s="17"/>
      <c r="I66" s="17"/>
      <c r="J66" s="22">
        <f t="shared" si="7"/>
        <v>0</v>
      </c>
    </row>
    <row r="67" spans="3:10" x14ac:dyDescent="0.25">
      <c r="C67" s="4" t="s">
        <v>52</v>
      </c>
      <c r="D67" s="28">
        <v>150000</v>
      </c>
      <c r="E67" s="28">
        <v>150000</v>
      </c>
      <c r="F67" s="17"/>
      <c r="G67" s="17"/>
      <c r="H67" s="17"/>
      <c r="I67" s="17"/>
      <c r="J67" s="22">
        <f t="shared" si="7"/>
        <v>0</v>
      </c>
    </row>
    <row r="68" spans="3:10" x14ac:dyDescent="0.25">
      <c r="C68" s="3" t="s">
        <v>53</v>
      </c>
      <c r="D68" s="20">
        <f>+D69+D70+D71+D72</f>
        <v>2160801</v>
      </c>
      <c r="E68" s="20">
        <f>+E69+E70+E71+E72</f>
        <v>52160801</v>
      </c>
      <c r="F68" s="17">
        <v>0</v>
      </c>
      <c r="G68" s="17">
        <v>0</v>
      </c>
      <c r="H68" s="17"/>
      <c r="I68" s="17"/>
      <c r="J68" s="22">
        <f t="shared" si="7"/>
        <v>0</v>
      </c>
    </row>
    <row r="69" spans="3:10" x14ac:dyDescent="0.25">
      <c r="C69" s="4" t="s">
        <v>54</v>
      </c>
      <c r="D69" s="17">
        <v>2160801</v>
      </c>
      <c r="E69" s="28">
        <v>52160801</v>
      </c>
      <c r="F69" s="17">
        <v>0</v>
      </c>
      <c r="G69" s="17">
        <v>0</v>
      </c>
      <c r="H69" s="17"/>
      <c r="I69" s="17"/>
      <c r="J69" s="22">
        <f t="shared" si="7"/>
        <v>0</v>
      </c>
    </row>
    <row r="70" spans="3:10" x14ac:dyDescent="0.25">
      <c r="C70" s="4" t="s">
        <v>55</v>
      </c>
      <c r="D70" s="17">
        <v>0</v>
      </c>
      <c r="E70" s="17">
        <v>0</v>
      </c>
      <c r="F70" s="17">
        <v>0</v>
      </c>
      <c r="G70" s="17">
        <v>0</v>
      </c>
      <c r="H70" s="17"/>
      <c r="I70" s="17"/>
      <c r="J70" s="22">
        <f t="shared" si="7"/>
        <v>0</v>
      </c>
    </row>
    <row r="71" spans="3:10" x14ac:dyDescent="0.25">
      <c r="C71" s="4" t="s">
        <v>56</v>
      </c>
      <c r="D71" s="17">
        <v>0</v>
      </c>
      <c r="E71" s="17">
        <v>0</v>
      </c>
      <c r="F71" s="17">
        <v>0</v>
      </c>
      <c r="G71" s="17">
        <v>0</v>
      </c>
      <c r="H71" s="17"/>
      <c r="I71" s="17"/>
      <c r="J71" s="22">
        <f t="shared" si="7"/>
        <v>0</v>
      </c>
    </row>
    <row r="72" spans="3:10" x14ac:dyDescent="0.25">
      <c r="C72" s="4" t="s">
        <v>57</v>
      </c>
      <c r="D72" s="17">
        <v>0</v>
      </c>
      <c r="E72" s="17">
        <v>0</v>
      </c>
      <c r="F72" s="17">
        <v>0</v>
      </c>
      <c r="G72" s="17">
        <v>0</v>
      </c>
      <c r="H72" s="17"/>
      <c r="I72" s="17"/>
      <c r="J72" s="22">
        <f t="shared" si="7"/>
        <v>0</v>
      </c>
    </row>
    <row r="73" spans="3:10" x14ac:dyDescent="0.25">
      <c r="C73" s="3" t="s">
        <v>58</v>
      </c>
      <c r="D73" s="17">
        <v>0</v>
      </c>
      <c r="E73" s="17">
        <v>0</v>
      </c>
      <c r="F73" s="17">
        <v>0</v>
      </c>
      <c r="G73" s="17">
        <v>0</v>
      </c>
      <c r="H73" s="17"/>
      <c r="I73" s="17"/>
      <c r="J73" s="22">
        <f t="shared" si="7"/>
        <v>0</v>
      </c>
    </row>
    <row r="74" spans="3:10" x14ac:dyDescent="0.25">
      <c r="C74" s="4" t="s">
        <v>59</v>
      </c>
      <c r="D74" s="17">
        <v>0</v>
      </c>
      <c r="E74" s="17">
        <v>0</v>
      </c>
      <c r="F74" s="17">
        <v>0</v>
      </c>
      <c r="G74" s="17">
        <v>0</v>
      </c>
      <c r="H74" s="17"/>
      <c r="I74" s="17"/>
      <c r="J74" s="22">
        <f t="shared" si="7"/>
        <v>0</v>
      </c>
    </row>
    <row r="75" spans="3:10" x14ac:dyDescent="0.25">
      <c r="C75" s="4" t="s">
        <v>60</v>
      </c>
      <c r="D75" s="17">
        <v>0</v>
      </c>
      <c r="E75" s="17">
        <v>0</v>
      </c>
      <c r="F75" s="17">
        <v>0</v>
      </c>
      <c r="G75" s="17">
        <v>0</v>
      </c>
      <c r="H75" s="17"/>
      <c r="I75" s="17"/>
      <c r="J75" s="22">
        <f t="shared" si="7"/>
        <v>0</v>
      </c>
    </row>
    <row r="76" spans="3:10" x14ac:dyDescent="0.25">
      <c r="C76" s="3" t="s">
        <v>61</v>
      </c>
      <c r="D76" s="17"/>
      <c r="E76" s="17"/>
      <c r="F76" s="17"/>
      <c r="G76" s="17"/>
      <c r="H76" s="17"/>
      <c r="I76" s="17"/>
      <c r="J76" s="22"/>
    </row>
    <row r="77" spans="3:10" x14ac:dyDescent="0.25">
      <c r="C77" s="4" t="s">
        <v>62</v>
      </c>
      <c r="D77" s="17"/>
      <c r="E77" s="17"/>
      <c r="F77" s="17"/>
      <c r="G77" s="17"/>
      <c r="H77" s="17"/>
      <c r="I77" s="17"/>
      <c r="J77" s="22"/>
    </row>
    <row r="78" spans="3:10" x14ac:dyDescent="0.25">
      <c r="C78" s="4" t="s">
        <v>63</v>
      </c>
      <c r="D78" s="17"/>
      <c r="E78" s="17"/>
      <c r="F78" s="17"/>
      <c r="G78" s="17"/>
      <c r="H78" s="17"/>
      <c r="I78" s="17"/>
      <c r="J78" s="22"/>
    </row>
    <row r="79" spans="3:10" x14ac:dyDescent="0.25">
      <c r="C79" s="4" t="s">
        <v>64</v>
      </c>
      <c r="D79" s="17"/>
      <c r="E79" s="17"/>
      <c r="F79" s="17"/>
      <c r="G79" s="17"/>
      <c r="H79" s="17"/>
      <c r="I79" s="17"/>
      <c r="J79" s="22"/>
    </row>
    <row r="80" spans="3:10" x14ac:dyDescent="0.25">
      <c r="C80" s="1" t="s">
        <v>66</v>
      </c>
      <c r="D80" s="17">
        <v>0</v>
      </c>
      <c r="E80" s="17">
        <v>0</v>
      </c>
      <c r="F80" s="17">
        <v>0</v>
      </c>
      <c r="G80" s="17">
        <v>0</v>
      </c>
      <c r="H80" s="17"/>
      <c r="I80" s="17"/>
      <c r="J80" s="22">
        <f t="shared" ref="J80:J88" si="8">SUM(F80:G80)</f>
        <v>0</v>
      </c>
    </row>
    <row r="81" spans="3:10" x14ac:dyDescent="0.25">
      <c r="C81" s="3" t="s">
        <v>67</v>
      </c>
      <c r="D81" s="17">
        <v>0</v>
      </c>
      <c r="E81" s="17">
        <v>0</v>
      </c>
      <c r="F81" s="17">
        <v>0</v>
      </c>
      <c r="G81" s="17">
        <v>0</v>
      </c>
      <c r="H81" s="17"/>
      <c r="I81" s="17"/>
      <c r="J81" s="22">
        <f t="shared" si="8"/>
        <v>0</v>
      </c>
    </row>
    <row r="82" spans="3:10" x14ac:dyDescent="0.25">
      <c r="C82" s="4" t="s">
        <v>68</v>
      </c>
      <c r="D82" s="17">
        <v>0</v>
      </c>
      <c r="E82" s="17">
        <v>0</v>
      </c>
      <c r="F82" s="17">
        <v>0</v>
      </c>
      <c r="G82" s="17">
        <v>0</v>
      </c>
      <c r="H82" s="17"/>
      <c r="I82" s="17"/>
      <c r="J82" s="22">
        <f t="shared" si="8"/>
        <v>0</v>
      </c>
    </row>
    <row r="83" spans="3:10" x14ac:dyDescent="0.25">
      <c r="C83" s="4" t="s">
        <v>69</v>
      </c>
      <c r="D83" s="17">
        <v>0</v>
      </c>
      <c r="E83" s="17">
        <v>0</v>
      </c>
      <c r="F83" s="17">
        <v>0</v>
      </c>
      <c r="G83" s="17">
        <v>0</v>
      </c>
      <c r="H83" s="17"/>
      <c r="I83" s="17"/>
      <c r="J83" s="22">
        <f t="shared" si="8"/>
        <v>0</v>
      </c>
    </row>
    <row r="84" spans="3:10" x14ac:dyDescent="0.25">
      <c r="C84" s="3" t="s">
        <v>70</v>
      </c>
      <c r="D84" s="17">
        <v>0</v>
      </c>
      <c r="E84" s="17">
        <v>0</v>
      </c>
      <c r="F84" s="17">
        <v>0</v>
      </c>
      <c r="G84" s="17">
        <v>0</v>
      </c>
      <c r="H84" s="17"/>
      <c r="I84" s="17"/>
      <c r="J84" s="22">
        <f t="shared" si="8"/>
        <v>0</v>
      </c>
    </row>
    <row r="85" spans="3:10" x14ac:dyDescent="0.25">
      <c r="C85" s="4" t="s">
        <v>71</v>
      </c>
      <c r="D85" s="17">
        <v>0</v>
      </c>
      <c r="E85" s="17">
        <v>0</v>
      </c>
      <c r="F85" s="17">
        <v>0</v>
      </c>
      <c r="G85" s="17">
        <v>0</v>
      </c>
      <c r="H85" s="17"/>
      <c r="I85" s="17"/>
      <c r="J85" s="22">
        <f t="shared" si="8"/>
        <v>0</v>
      </c>
    </row>
    <row r="86" spans="3:10" x14ac:dyDescent="0.25">
      <c r="C86" s="4" t="s">
        <v>72</v>
      </c>
      <c r="D86" s="17">
        <v>0</v>
      </c>
      <c r="E86" s="17">
        <v>0</v>
      </c>
      <c r="F86" s="17">
        <v>0</v>
      </c>
      <c r="G86" s="17">
        <v>0</v>
      </c>
      <c r="H86" s="17"/>
      <c r="I86" s="17"/>
      <c r="J86" s="22">
        <f t="shared" si="8"/>
        <v>0</v>
      </c>
    </row>
    <row r="87" spans="3:10" x14ac:dyDescent="0.25">
      <c r="C87" s="3" t="s">
        <v>73</v>
      </c>
      <c r="D87" s="17">
        <v>0</v>
      </c>
      <c r="E87" s="17">
        <v>0</v>
      </c>
      <c r="F87" s="17">
        <v>0</v>
      </c>
      <c r="G87" s="17">
        <v>0</v>
      </c>
      <c r="H87" s="17"/>
      <c r="I87" s="17"/>
      <c r="J87" s="22">
        <f t="shared" si="8"/>
        <v>0</v>
      </c>
    </row>
    <row r="88" spans="3:10" x14ac:dyDescent="0.25">
      <c r="C88" s="4" t="s">
        <v>74</v>
      </c>
      <c r="D88" s="17">
        <v>0</v>
      </c>
      <c r="E88" s="17">
        <v>0</v>
      </c>
      <c r="F88" s="17">
        <v>0</v>
      </c>
      <c r="G88" s="17">
        <v>0</v>
      </c>
      <c r="H88" s="17"/>
      <c r="I88" s="17"/>
      <c r="J88" s="22">
        <f t="shared" si="8"/>
        <v>0</v>
      </c>
    </row>
    <row r="89" spans="3:10" ht="15.75" thickBot="1" x14ac:dyDescent="0.3">
      <c r="C89" s="51" t="s">
        <v>124</v>
      </c>
      <c r="D89" s="48">
        <f>+D58+D41+D29+D13+D19+D68</f>
        <v>166100000</v>
      </c>
      <c r="E89" s="48">
        <f>+E58+E41+E29+E13+E19+E68</f>
        <v>274915322.57000005</v>
      </c>
      <c r="F89" s="49">
        <f t="shared" ref="F89:I89" si="9">+F58+F41+F29+F13+F19</f>
        <v>8017334.7600000007</v>
      </c>
      <c r="G89" s="49">
        <f t="shared" si="9"/>
        <v>12725220.33</v>
      </c>
      <c r="H89" s="49">
        <f t="shared" si="9"/>
        <v>15750878.299999999</v>
      </c>
      <c r="I89" s="49">
        <f t="shared" si="9"/>
        <v>14213298.050000001</v>
      </c>
      <c r="J89" s="49">
        <f>+J58+J41+J29+J13+J19</f>
        <v>50706731.439999998</v>
      </c>
    </row>
    <row r="90" spans="3:10" ht="15.75" thickTop="1" x14ac:dyDescent="0.25"/>
    <row r="92" spans="3:10" x14ac:dyDescent="0.25">
      <c r="D92" s="17"/>
    </row>
    <row r="93" spans="3:10" x14ac:dyDescent="0.25">
      <c r="C93" t="s">
        <v>89</v>
      </c>
      <c r="D93" s="17"/>
    </row>
    <row r="94" spans="3:10" x14ac:dyDescent="0.25">
      <c r="C94" t="s">
        <v>90</v>
      </c>
      <c r="D94" s="17"/>
    </row>
    <row r="95" spans="3:10" x14ac:dyDescent="0.25">
      <c r="C95" s="21" t="s">
        <v>96</v>
      </c>
      <c r="D95" s="17"/>
    </row>
    <row r="96" spans="3:10" x14ac:dyDescent="0.25">
      <c r="C96" t="s">
        <v>97</v>
      </c>
      <c r="D96" s="17"/>
    </row>
    <row r="97" spans="3:6" x14ac:dyDescent="0.25">
      <c r="D97" s="17"/>
    </row>
    <row r="98" spans="3:6" x14ac:dyDescent="0.25">
      <c r="C98" t="s">
        <v>95</v>
      </c>
      <c r="D98" s="17"/>
    </row>
    <row r="99" spans="3:6" ht="15.75" thickBot="1" x14ac:dyDescent="0.3"/>
    <row r="100" spans="3:6" ht="15.75" thickBot="1" x14ac:dyDescent="0.3">
      <c r="C100" s="16" t="s">
        <v>86</v>
      </c>
    </row>
    <row r="101" spans="3:6" ht="30.75" thickBot="1" x14ac:dyDescent="0.3">
      <c r="C101" s="14" t="s">
        <v>87</v>
      </c>
      <c r="F101" s="28"/>
    </row>
    <row r="102" spans="3:6" ht="60.75" thickBot="1" x14ac:dyDescent="0.3">
      <c r="C102" s="15" t="s">
        <v>88</v>
      </c>
      <c r="F102" s="28"/>
    </row>
  </sheetData>
  <mergeCells count="13">
    <mergeCell ref="C3:J3"/>
    <mergeCell ref="C4:J4"/>
    <mergeCell ref="C10:C11"/>
    <mergeCell ref="D10:D11"/>
    <mergeCell ref="E10:E11"/>
    <mergeCell ref="C5:J5"/>
    <mergeCell ref="C6:J6"/>
    <mergeCell ref="C39:C40"/>
    <mergeCell ref="D39:D40"/>
    <mergeCell ref="E39:E40"/>
    <mergeCell ref="F39:J39"/>
    <mergeCell ref="C7:J7"/>
    <mergeCell ref="F10:J10"/>
  </mergeCells>
  <pageMargins left="0.25" right="0.25" top="0.75" bottom="0.75" header="0.3" footer="0.3"/>
  <pageSetup paperSize="5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2"/>
  <sheetViews>
    <sheetView showGridLines="0" tabSelected="1" topLeftCell="C88" zoomScaleNormal="100" workbookViewId="0">
      <selection activeCell="H23" sqref="H23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7.28515625" style="17" customWidth="1"/>
    <col min="5" max="7" width="16.140625" style="17" customWidth="1"/>
    <col min="8" max="8" width="16" style="17" customWidth="1"/>
    <col min="9" max="9" width="16.7109375" customWidth="1"/>
    <col min="10" max="10" width="15.140625" bestFit="1" customWidth="1"/>
    <col min="12" max="12" width="14.140625" bestFit="1" customWidth="1"/>
  </cols>
  <sheetData>
    <row r="3" spans="3:10" ht="28.5" customHeight="1" x14ac:dyDescent="0.25">
      <c r="C3" s="70" t="s">
        <v>91</v>
      </c>
      <c r="D3" s="71"/>
      <c r="E3" s="71"/>
      <c r="F3" s="71"/>
      <c r="G3" s="71"/>
      <c r="H3" s="71"/>
      <c r="I3" s="71"/>
      <c r="J3" s="71"/>
    </row>
    <row r="4" spans="3:10" ht="21" customHeight="1" x14ac:dyDescent="0.25">
      <c r="C4" s="55" t="s">
        <v>92</v>
      </c>
      <c r="D4" s="56"/>
      <c r="E4" s="56"/>
      <c r="F4" s="56"/>
      <c r="G4" s="56"/>
      <c r="H4" s="56"/>
      <c r="I4" s="56"/>
      <c r="J4" s="56"/>
    </row>
    <row r="5" spans="3:10" ht="15.75" x14ac:dyDescent="0.25">
      <c r="C5" s="64" t="s">
        <v>125</v>
      </c>
      <c r="D5" s="65"/>
      <c r="E5" s="65"/>
      <c r="F5" s="65"/>
      <c r="G5" s="65"/>
      <c r="H5" s="65"/>
      <c r="I5" s="47"/>
      <c r="J5" s="47"/>
    </row>
    <row r="6" spans="3:10" ht="15.75" customHeight="1" x14ac:dyDescent="0.25">
      <c r="C6" s="59" t="s">
        <v>83</v>
      </c>
      <c r="D6" s="60"/>
      <c r="E6" s="60"/>
      <c r="F6" s="60"/>
      <c r="G6" s="60"/>
      <c r="H6" s="60"/>
      <c r="I6" s="47"/>
      <c r="J6" s="47"/>
    </row>
    <row r="7" spans="3:10" ht="15.75" customHeight="1" x14ac:dyDescent="0.25">
      <c r="C7" s="60" t="s">
        <v>76</v>
      </c>
      <c r="D7" s="60"/>
      <c r="E7" s="60"/>
      <c r="F7" s="60"/>
      <c r="G7" s="60"/>
      <c r="H7" s="60"/>
      <c r="I7" s="47"/>
      <c r="J7" s="47"/>
    </row>
    <row r="9" spans="3:10" ht="23.25" customHeight="1" x14ac:dyDescent="0.25">
      <c r="C9" s="5" t="s">
        <v>65</v>
      </c>
      <c r="D9" s="18" t="s">
        <v>78</v>
      </c>
      <c r="E9" s="18" t="s">
        <v>79</v>
      </c>
      <c r="F9" s="54" t="s">
        <v>80</v>
      </c>
      <c r="G9" s="54" t="s">
        <v>81</v>
      </c>
      <c r="H9" s="18" t="s">
        <v>77</v>
      </c>
    </row>
    <row r="10" spans="3:10" x14ac:dyDescent="0.25">
      <c r="C10" s="1" t="s">
        <v>0</v>
      </c>
      <c r="D10" s="19"/>
      <c r="E10" s="19"/>
      <c r="F10" s="19"/>
      <c r="G10" s="19"/>
      <c r="H10" s="19"/>
    </row>
    <row r="11" spans="3:10" x14ac:dyDescent="0.25">
      <c r="C11" s="3" t="s">
        <v>1</v>
      </c>
      <c r="D11" s="20">
        <f>SUM(D12:D16)</f>
        <v>7102254.9800000004</v>
      </c>
      <c r="E11" s="20">
        <f>SUM(E12:E16)</f>
        <v>11764326.34</v>
      </c>
      <c r="F11" s="20">
        <f>SUM(F12:F16)</f>
        <v>9585331.290000001</v>
      </c>
      <c r="G11" s="20">
        <f>SUM(G12:G16)</f>
        <v>10351905.029999999</v>
      </c>
      <c r="H11" s="20">
        <f>SUM(H12:H16)</f>
        <v>38803817.640000001</v>
      </c>
      <c r="I11" s="22"/>
    </row>
    <row r="12" spans="3:10" x14ac:dyDescent="0.25">
      <c r="C12" s="4" t="s">
        <v>2</v>
      </c>
      <c r="D12" s="28">
        <v>6108550</v>
      </c>
      <c r="E12" s="28">
        <v>10149837.34</v>
      </c>
      <c r="F12" s="28">
        <v>8141738.0099999998</v>
      </c>
      <c r="G12" s="28">
        <v>8042750</v>
      </c>
      <c r="H12" s="17">
        <f>SUM(D12:G12)</f>
        <v>32442875.350000001</v>
      </c>
    </row>
    <row r="13" spans="3:10" x14ac:dyDescent="0.25">
      <c r="C13" s="4" t="s">
        <v>3</v>
      </c>
      <c r="D13" s="28">
        <v>57000</v>
      </c>
      <c r="E13" s="28">
        <v>73086.429999999993</v>
      </c>
      <c r="F13" s="28">
        <v>209816.94</v>
      </c>
      <c r="G13" s="28">
        <v>1078610.5900000001</v>
      </c>
      <c r="H13" s="17">
        <f t="shared" ref="H13:H16" si="0">SUM(D13:G13)</f>
        <v>1418513.96</v>
      </c>
    </row>
    <row r="14" spans="3:10" x14ac:dyDescent="0.25">
      <c r="C14" s="4" t="s">
        <v>4</v>
      </c>
      <c r="H14" s="17">
        <f t="shared" si="0"/>
        <v>0</v>
      </c>
      <c r="I14" s="13"/>
    </row>
    <row r="15" spans="3:10" x14ac:dyDescent="0.25">
      <c r="C15" s="4" t="s">
        <v>5</v>
      </c>
      <c r="D15" s="28"/>
      <c r="H15" s="17">
        <f t="shared" si="0"/>
        <v>0</v>
      </c>
      <c r="I15" s="42"/>
    </row>
    <row r="16" spans="3:10" x14ac:dyDescent="0.25">
      <c r="C16" s="4" t="s">
        <v>6</v>
      </c>
      <c r="D16" s="28">
        <v>936704.98</v>
      </c>
      <c r="E16" s="28">
        <v>1541402.57</v>
      </c>
      <c r="F16" s="28">
        <v>1233776.3400000001</v>
      </c>
      <c r="G16" s="28">
        <v>1230544.44</v>
      </c>
      <c r="H16" s="17">
        <f t="shared" si="0"/>
        <v>4942428.33</v>
      </c>
    </row>
    <row r="17" spans="3:10" x14ac:dyDescent="0.25">
      <c r="C17" s="3" t="s">
        <v>7</v>
      </c>
      <c r="D17" s="20">
        <f>SUM(D18:D25)</f>
        <v>915079.78</v>
      </c>
      <c r="E17" s="20">
        <f>SUM(E18:E25)</f>
        <v>957711.59000000008</v>
      </c>
      <c r="F17" s="20">
        <f>SUM(F18:F25)+F26</f>
        <v>1703648.8699999999</v>
      </c>
      <c r="G17" s="20">
        <f>SUM(G18:G25)+G26</f>
        <v>2796831.79</v>
      </c>
      <c r="H17" s="20">
        <f>SUM(H18:H26)</f>
        <v>6373272.0300000003</v>
      </c>
    </row>
    <row r="18" spans="3:10" x14ac:dyDescent="0.25">
      <c r="C18" s="27" t="str">
        <f>+'P1 Presupuesto Aprobado'!A20</f>
        <v>2.2.1 - SERVICIOS BÁSICOS</v>
      </c>
      <c r="D18" s="28">
        <v>677258.3</v>
      </c>
      <c r="E18" s="28">
        <v>757034.56</v>
      </c>
      <c r="F18" s="28">
        <v>817690.33</v>
      </c>
      <c r="G18" s="28">
        <v>840337.81</v>
      </c>
      <c r="H18" s="17">
        <f>SUM(D18:G18)</f>
        <v>3092321</v>
      </c>
    </row>
    <row r="19" spans="3:10" x14ac:dyDescent="0.25">
      <c r="C19" s="4" t="s">
        <v>9</v>
      </c>
      <c r="F19" s="28">
        <v>400000.2</v>
      </c>
      <c r="G19" s="28">
        <v>81303.11</v>
      </c>
      <c r="H19" s="17">
        <f t="shared" ref="H19:H26" si="1">SUM(D19:G19)</f>
        <v>481303.31</v>
      </c>
    </row>
    <row r="20" spans="3:10" x14ac:dyDescent="0.25">
      <c r="C20" s="4" t="s">
        <v>10</v>
      </c>
      <c r="D20" s="28">
        <v>140998.20000000001</v>
      </c>
      <c r="E20" s="28"/>
      <c r="F20" s="28">
        <v>4100</v>
      </c>
      <c r="G20" s="28">
        <v>189600</v>
      </c>
      <c r="H20" s="17">
        <f t="shared" si="1"/>
        <v>334698.2</v>
      </c>
    </row>
    <row r="21" spans="3:10" x14ac:dyDescent="0.25">
      <c r="C21" s="4" t="s">
        <v>11</v>
      </c>
      <c r="G21" s="28">
        <v>89607.4</v>
      </c>
      <c r="H21" s="17">
        <f t="shared" si="1"/>
        <v>89607.4</v>
      </c>
    </row>
    <row r="22" spans="3:10" x14ac:dyDescent="0.25">
      <c r="C22" s="4" t="s">
        <v>12</v>
      </c>
      <c r="F22" s="28">
        <v>40474</v>
      </c>
      <c r="G22" s="28">
        <v>32640</v>
      </c>
      <c r="H22" s="17">
        <f t="shared" si="1"/>
        <v>73114</v>
      </c>
      <c r="J22" s="22"/>
    </row>
    <row r="23" spans="3:10" x14ac:dyDescent="0.25">
      <c r="C23" s="4" t="s">
        <v>13</v>
      </c>
      <c r="D23" s="28">
        <v>27823.279999999999</v>
      </c>
      <c r="E23" s="28">
        <v>200677.03</v>
      </c>
      <c r="F23" s="28">
        <v>27823.279999999999</v>
      </c>
      <c r="G23" s="28">
        <v>359806.71999999997</v>
      </c>
      <c r="H23" s="17">
        <f t="shared" si="1"/>
        <v>616130.30999999994</v>
      </c>
    </row>
    <row r="24" spans="3:10" x14ac:dyDescent="0.25">
      <c r="C24" s="4" t="s">
        <v>14</v>
      </c>
      <c r="F24" s="17">
        <v>216742.39999999999</v>
      </c>
      <c r="H24" s="17">
        <f t="shared" si="1"/>
        <v>216742.39999999999</v>
      </c>
    </row>
    <row r="25" spans="3:10" x14ac:dyDescent="0.25">
      <c r="C25" s="4" t="s">
        <v>15</v>
      </c>
      <c r="D25" s="28">
        <v>69000</v>
      </c>
      <c r="F25" s="17">
        <v>183618.66</v>
      </c>
      <c r="G25" s="28">
        <v>1178756.75</v>
      </c>
      <c r="H25" s="17">
        <f t="shared" si="1"/>
        <v>1431375.41</v>
      </c>
    </row>
    <row r="26" spans="3:10" x14ac:dyDescent="0.25">
      <c r="C26" s="4" t="s">
        <v>16</v>
      </c>
      <c r="F26" s="17">
        <v>13200</v>
      </c>
      <c r="G26" s="28">
        <v>24780</v>
      </c>
      <c r="H26" s="17">
        <f t="shared" si="1"/>
        <v>37980</v>
      </c>
    </row>
    <row r="27" spans="3:10" x14ac:dyDescent="0.25">
      <c r="C27" s="3" t="s">
        <v>17</v>
      </c>
      <c r="D27" s="17">
        <v>0</v>
      </c>
      <c r="E27" s="20">
        <f>SUM(E28:E35)</f>
        <v>3182.4</v>
      </c>
      <c r="F27" s="20">
        <f>SUM(F28:F35)+F36</f>
        <v>3057929.4899999998</v>
      </c>
      <c r="G27" s="20">
        <f>SUM(G28:G35)+G36</f>
        <v>526481.23</v>
      </c>
      <c r="H27" s="20">
        <f>SUM(H28:H36)</f>
        <v>3587593.1199999996</v>
      </c>
    </row>
    <row r="28" spans="3:10" x14ac:dyDescent="0.25">
      <c r="C28" s="4" t="s">
        <v>18</v>
      </c>
      <c r="D28" s="17">
        <v>0</v>
      </c>
      <c r="F28" s="17">
        <v>239385.5</v>
      </c>
      <c r="G28" s="28">
        <v>118744</v>
      </c>
      <c r="H28" s="17">
        <f>SUM(E28:G28)</f>
        <v>358129.5</v>
      </c>
    </row>
    <row r="29" spans="3:10" x14ac:dyDescent="0.25">
      <c r="C29" s="4" t="s">
        <v>19</v>
      </c>
      <c r="D29" s="17">
        <v>0</v>
      </c>
      <c r="F29" s="17">
        <v>332370.59999999998</v>
      </c>
      <c r="H29" s="17">
        <f t="shared" ref="H29:H33" si="2">SUM(E29:G29)</f>
        <v>332370.59999999998</v>
      </c>
    </row>
    <row r="30" spans="3:10" x14ac:dyDescent="0.25">
      <c r="C30" s="4" t="s">
        <v>20</v>
      </c>
      <c r="D30" s="17">
        <v>0</v>
      </c>
      <c r="F30" s="17">
        <v>117652.96</v>
      </c>
      <c r="G30" s="28">
        <v>22568.400000000001</v>
      </c>
      <c r="H30" s="17">
        <f t="shared" si="2"/>
        <v>140221.36000000002</v>
      </c>
    </row>
    <row r="31" spans="3:10" x14ac:dyDescent="0.25">
      <c r="C31" s="4" t="s">
        <v>21</v>
      </c>
      <c r="D31" s="17">
        <v>0</v>
      </c>
      <c r="F31" s="17">
        <v>16284</v>
      </c>
      <c r="H31" s="17">
        <f t="shared" si="2"/>
        <v>16284</v>
      </c>
    </row>
    <row r="32" spans="3:10" x14ac:dyDescent="0.25">
      <c r="C32" s="4" t="s">
        <v>22</v>
      </c>
      <c r="D32" s="17">
        <v>0</v>
      </c>
      <c r="H32" s="17">
        <f t="shared" si="2"/>
        <v>0</v>
      </c>
    </row>
    <row r="33" spans="3:8" x14ac:dyDescent="0.25">
      <c r="C33" s="4" t="s">
        <v>23</v>
      </c>
      <c r="D33" s="17">
        <v>0</v>
      </c>
      <c r="F33" s="17">
        <v>75105.600000000006</v>
      </c>
      <c r="H33" s="17">
        <f t="shared" si="2"/>
        <v>75105.600000000006</v>
      </c>
    </row>
    <row r="34" spans="3:8" x14ac:dyDescent="0.25">
      <c r="C34" s="4" t="s">
        <v>24</v>
      </c>
      <c r="D34" s="17">
        <v>0</v>
      </c>
      <c r="E34" s="28">
        <v>3182.4</v>
      </c>
      <c r="F34" s="28">
        <v>1583147.94</v>
      </c>
      <c r="G34" s="28">
        <v>116695.39</v>
      </c>
      <c r="H34" s="17">
        <f>SUM(E34:G34)</f>
        <v>1703025.7299999997</v>
      </c>
    </row>
    <row r="35" spans="3:8" x14ac:dyDescent="0.25">
      <c r="C35" s="4" t="s">
        <v>25</v>
      </c>
      <c r="D35" s="17">
        <v>0</v>
      </c>
      <c r="H35" s="17">
        <f t="shared" ref="H35:H38" si="3">SUM(D35:E35)</f>
        <v>0</v>
      </c>
    </row>
    <row r="36" spans="3:8" x14ac:dyDescent="0.25">
      <c r="C36" s="4" t="s">
        <v>26</v>
      </c>
      <c r="D36" s="17">
        <v>0</v>
      </c>
      <c r="F36" s="17">
        <v>693982.89</v>
      </c>
      <c r="G36" s="28">
        <v>268473.44</v>
      </c>
      <c r="H36" s="17">
        <f>SUM(F36:G36)</f>
        <v>962456.33000000007</v>
      </c>
    </row>
    <row r="37" spans="3:8" x14ac:dyDescent="0.25">
      <c r="C37" s="3" t="s">
        <v>27</v>
      </c>
      <c r="D37" s="17">
        <v>0</v>
      </c>
      <c r="E37" s="17">
        <v>0</v>
      </c>
      <c r="H37" s="20">
        <f t="shared" si="3"/>
        <v>0</v>
      </c>
    </row>
    <row r="38" spans="3:8" x14ac:dyDescent="0.25">
      <c r="C38" s="4" t="s">
        <v>28</v>
      </c>
      <c r="D38" s="17">
        <v>0</v>
      </c>
      <c r="E38" s="17">
        <v>0</v>
      </c>
      <c r="H38" s="25">
        <f t="shared" si="3"/>
        <v>0</v>
      </c>
    </row>
    <row r="39" spans="3:8" x14ac:dyDescent="0.25">
      <c r="C39" s="4" t="s">
        <v>29</v>
      </c>
      <c r="D39" s="17">
        <v>0</v>
      </c>
      <c r="E39" s="17">
        <v>0</v>
      </c>
      <c r="H39" s="17">
        <v>0</v>
      </c>
    </row>
    <row r="40" spans="3:8" x14ac:dyDescent="0.25">
      <c r="C40" s="4" t="s">
        <v>30</v>
      </c>
      <c r="D40" s="17">
        <v>0</v>
      </c>
      <c r="E40" s="17">
        <v>0</v>
      </c>
      <c r="H40" s="17">
        <v>0</v>
      </c>
    </row>
    <row r="41" spans="3:8" x14ac:dyDescent="0.25">
      <c r="C41" s="4" t="s">
        <v>31</v>
      </c>
      <c r="D41" s="17">
        <v>0</v>
      </c>
      <c r="E41" s="17">
        <v>0</v>
      </c>
      <c r="H41" s="17">
        <v>0</v>
      </c>
    </row>
    <row r="42" spans="3:8" x14ac:dyDescent="0.25">
      <c r="C42" s="4" t="s">
        <v>32</v>
      </c>
      <c r="D42" s="17">
        <v>0</v>
      </c>
      <c r="E42" s="17">
        <v>0</v>
      </c>
      <c r="H42" s="17">
        <v>0</v>
      </c>
    </row>
    <row r="43" spans="3:8" x14ac:dyDescent="0.25">
      <c r="C43" s="4" t="s">
        <v>33</v>
      </c>
      <c r="D43" s="17">
        <v>0</v>
      </c>
      <c r="E43" s="17">
        <v>0</v>
      </c>
      <c r="H43" s="17">
        <v>0</v>
      </c>
    </row>
    <row r="44" spans="3:8" x14ac:dyDescent="0.25">
      <c r="C44" s="4" t="s">
        <v>34</v>
      </c>
      <c r="D44" s="17">
        <v>0</v>
      </c>
      <c r="E44" s="17">
        <v>0</v>
      </c>
      <c r="H44" s="17">
        <v>0</v>
      </c>
    </row>
    <row r="45" spans="3:8" x14ac:dyDescent="0.25">
      <c r="C45" s="4" t="s">
        <v>35</v>
      </c>
      <c r="D45" s="17">
        <v>0</v>
      </c>
      <c r="E45" s="17">
        <v>0</v>
      </c>
      <c r="H45" s="17">
        <v>0</v>
      </c>
    </row>
    <row r="46" spans="3:8" x14ac:dyDescent="0.25">
      <c r="C46" s="3" t="s">
        <v>36</v>
      </c>
      <c r="D46" s="17">
        <v>0</v>
      </c>
      <c r="E46" s="17">
        <v>0</v>
      </c>
      <c r="H46" s="17">
        <v>0</v>
      </c>
    </row>
    <row r="47" spans="3:8" x14ac:dyDescent="0.25">
      <c r="C47" s="4" t="s">
        <v>37</v>
      </c>
      <c r="D47" s="17">
        <v>0</v>
      </c>
      <c r="E47" s="17">
        <v>0</v>
      </c>
      <c r="H47" s="17">
        <v>0</v>
      </c>
    </row>
    <row r="48" spans="3:8" x14ac:dyDescent="0.25">
      <c r="C48" s="4" t="s">
        <v>38</v>
      </c>
      <c r="D48" s="17">
        <v>0</v>
      </c>
      <c r="E48" s="17">
        <v>0</v>
      </c>
      <c r="H48" s="17">
        <v>0</v>
      </c>
    </row>
    <row r="49" spans="3:9" x14ac:dyDescent="0.25">
      <c r="C49" s="4" t="s">
        <v>39</v>
      </c>
      <c r="D49" s="17">
        <v>0</v>
      </c>
      <c r="E49" s="17">
        <v>0</v>
      </c>
      <c r="H49" s="17">
        <v>0</v>
      </c>
    </row>
    <row r="50" spans="3:9" x14ac:dyDescent="0.25">
      <c r="C50" s="4" t="s">
        <v>40</v>
      </c>
      <c r="D50" s="17">
        <v>0</v>
      </c>
      <c r="E50" s="17">
        <v>0</v>
      </c>
      <c r="H50" s="17">
        <v>0</v>
      </c>
    </row>
    <row r="51" spans="3:9" x14ac:dyDescent="0.25">
      <c r="C51" s="4" t="s">
        <v>41</v>
      </c>
      <c r="D51" s="17">
        <v>0</v>
      </c>
      <c r="E51" s="17">
        <v>0</v>
      </c>
      <c r="H51" s="17">
        <v>0</v>
      </c>
    </row>
    <row r="52" spans="3:9" x14ac:dyDescent="0.25">
      <c r="C52" s="4" t="s">
        <v>42</v>
      </c>
      <c r="D52" s="17">
        <v>0</v>
      </c>
      <c r="E52" s="17">
        <v>0</v>
      </c>
      <c r="H52" s="17">
        <v>0</v>
      </c>
    </row>
    <row r="53" spans="3:9" x14ac:dyDescent="0.25">
      <c r="C53" s="3" t="s">
        <v>43</v>
      </c>
      <c r="D53" s="17">
        <v>0</v>
      </c>
      <c r="E53" s="17">
        <v>0</v>
      </c>
      <c r="F53" s="20">
        <f>+F54+F55+F56+F58+F59</f>
        <v>1403968.65</v>
      </c>
      <c r="G53" s="20">
        <f>+G54+G55+G56+G58+G59</f>
        <v>538080</v>
      </c>
      <c r="H53" s="20">
        <f>+H54+H55+H56+H57+H58+H59</f>
        <v>1942048.65</v>
      </c>
    </row>
    <row r="54" spans="3:9" x14ac:dyDescent="0.25">
      <c r="C54" s="4" t="s">
        <v>44</v>
      </c>
      <c r="D54" s="17">
        <v>0</v>
      </c>
      <c r="E54" s="17">
        <v>0</v>
      </c>
      <c r="F54" s="17">
        <v>733345.45</v>
      </c>
      <c r="H54" s="25">
        <f>SUM(E54:G54)</f>
        <v>733345.45</v>
      </c>
      <c r="I54" s="22"/>
    </row>
    <row r="55" spans="3:9" x14ac:dyDescent="0.25">
      <c r="C55" s="4" t="s">
        <v>45</v>
      </c>
      <c r="D55" s="17">
        <v>0</v>
      </c>
      <c r="E55" s="17">
        <v>0</v>
      </c>
      <c r="F55" s="17">
        <v>441959.14</v>
      </c>
      <c r="H55" s="25">
        <f t="shared" ref="H55:H60" si="4">SUM(E55:G55)</f>
        <v>441959.14</v>
      </c>
    </row>
    <row r="56" spans="3:9" x14ac:dyDescent="0.25">
      <c r="C56" s="4" t="s">
        <v>46</v>
      </c>
      <c r="D56" s="17">
        <v>0</v>
      </c>
      <c r="E56" s="17">
        <v>0</v>
      </c>
      <c r="F56" s="17">
        <v>2619.6</v>
      </c>
      <c r="H56" s="25">
        <f t="shared" si="4"/>
        <v>2619.6</v>
      </c>
    </row>
    <row r="57" spans="3:9" x14ac:dyDescent="0.25">
      <c r="C57" s="4" t="s">
        <v>47</v>
      </c>
      <c r="D57" s="17">
        <v>0</v>
      </c>
      <c r="E57" s="17">
        <v>0</v>
      </c>
      <c r="H57" s="25">
        <f t="shared" si="4"/>
        <v>0</v>
      </c>
    </row>
    <row r="58" spans="3:9" x14ac:dyDescent="0.25">
      <c r="C58" s="4" t="s">
        <v>48</v>
      </c>
      <c r="D58" s="17">
        <v>0</v>
      </c>
      <c r="E58" s="17">
        <v>0</v>
      </c>
      <c r="F58" s="17">
        <v>185334.46</v>
      </c>
      <c r="G58" s="28">
        <v>538080</v>
      </c>
      <c r="H58" s="25">
        <f>SUM(E58:G58)</f>
        <v>723414.46</v>
      </c>
    </row>
    <row r="59" spans="3:9" x14ac:dyDescent="0.25">
      <c r="C59" s="4" t="s">
        <v>49</v>
      </c>
      <c r="D59" s="17">
        <v>0</v>
      </c>
      <c r="E59" s="17">
        <v>0</v>
      </c>
      <c r="F59" s="28">
        <v>40710</v>
      </c>
      <c r="G59" s="28"/>
      <c r="H59" s="25">
        <f t="shared" si="4"/>
        <v>40710</v>
      </c>
    </row>
    <row r="60" spans="3:9" x14ac:dyDescent="0.25">
      <c r="C60" s="4" t="s">
        <v>50</v>
      </c>
      <c r="D60" s="17">
        <v>0</v>
      </c>
      <c r="E60" s="17">
        <v>0</v>
      </c>
      <c r="H60" s="25">
        <f t="shared" si="4"/>
        <v>0</v>
      </c>
    </row>
    <row r="61" spans="3:9" x14ac:dyDescent="0.25">
      <c r="C61" s="4" t="s">
        <v>51</v>
      </c>
      <c r="D61" s="17">
        <v>0</v>
      </c>
      <c r="E61" s="17">
        <v>0</v>
      </c>
      <c r="H61" s="25"/>
    </row>
    <row r="62" spans="3:9" x14ac:dyDescent="0.25">
      <c r="C62" s="4" t="s">
        <v>52</v>
      </c>
      <c r="D62" s="17">
        <v>0</v>
      </c>
      <c r="E62" s="17">
        <v>0</v>
      </c>
      <c r="H62" s="25"/>
    </row>
    <row r="63" spans="3:9" x14ac:dyDescent="0.25">
      <c r="C63" s="3" t="s">
        <v>53</v>
      </c>
      <c r="D63" s="17">
        <v>0</v>
      </c>
      <c r="E63" s="17">
        <v>0</v>
      </c>
    </row>
    <row r="64" spans="3:9" x14ac:dyDescent="0.25">
      <c r="C64" s="4" t="s">
        <v>54</v>
      </c>
      <c r="D64" s="17">
        <v>0</v>
      </c>
      <c r="E64" s="17">
        <v>0</v>
      </c>
    </row>
    <row r="65" spans="3:8" x14ac:dyDescent="0.25">
      <c r="C65" s="4" t="s">
        <v>55</v>
      </c>
      <c r="D65" s="17">
        <v>0</v>
      </c>
      <c r="E65" s="17">
        <v>0</v>
      </c>
    </row>
    <row r="66" spans="3:8" x14ac:dyDescent="0.25">
      <c r="C66" s="4" t="s">
        <v>56</v>
      </c>
      <c r="D66" s="17">
        <v>0</v>
      </c>
      <c r="E66" s="17">
        <v>0</v>
      </c>
    </row>
    <row r="67" spans="3:8" x14ac:dyDescent="0.25">
      <c r="C67" s="4" t="s">
        <v>57</v>
      </c>
      <c r="D67" s="17">
        <v>0</v>
      </c>
      <c r="E67" s="17">
        <v>0</v>
      </c>
      <c r="H67" s="17">
        <v>0</v>
      </c>
    </row>
    <row r="68" spans="3:8" x14ac:dyDescent="0.25">
      <c r="C68" s="3" t="s">
        <v>58</v>
      </c>
      <c r="D68" s="17">
        <v>0</v>
      </c>
      <c r="E68" s="17">
        <v>0</v>
      </c>
      <c r="H68" s="17">
        <v>0</v>
      </c>
    </row>
    <row r="69" spans="3:8" x14ac:dyDescent="0.25">
      <c r="C69" s="4" t="s">
        <v>59</v>
      </c>
      <c r="D69" s="17">
        <v>0</v>
      </c>
      <c r="E69" s="17">
        <v>0</v>
      </c>
      <c r="H69" s="17">
        <v>0</v>
      </c>
    </row>
    <row r="70" spans="3:8" x14ac:dyDescent="0.25">
      <c r="C70" s="4" t="s">
        <v>60</v>
      </c>
      <c r="D70" s="17">
        <v>0</v>
      </c>
      <c r="E70" s="17">
        <v>0</v>
      </c>
      <c r="H70" s="17">
        <v>0</v>
      </c>
    </row>
    <row r="71" spans="3:8" x14ac:dyDescent="0.25">
      <c r="C71" s="3" t="s">
        <v>61</v>
      </c>
      <c r="D71" s="17">
        <v>0</v>
      </c>
      <c r="E71" s="17">
        <v>0</v>
      </c>
      <c r="H71" s="17">
        <v>0</v>
      </c>
    </row>
    <row r="72" spans="3:8" x14ac:dyDescent="0.25">
      <c r="C72" s="4" t="s">
        <v>62</v>
      </c>
      <c r="D72" s="17">
        <v>0</v>
      </c>
      <c r="E72" s="17">
        <v>0</v>
      </c>
      <c r="H72" s="17">
        <v>0</v>
      </c>
    </row>
    <row r="73" spans="3:8" x14ac:dyDescent="0.25">
      <c r="C73" s="4" t="s">
        <v>63</v>
      </c>
      <c r="D73" s="17">
        <v>0</v>
      </c>
      <c r="E73" s="17">
        <v>0</v>
      </c>
      <c r="H73" s="17">
        <v>0</v>
      </c>
    </row>
    <row r="74" spans="3:8" x14ac:dyDescent="0.25">
      <c r="C74" s="4" t="s">
        <v>64</v>
      </c>
      <c r="D74" s="17">
        <v>0</v>
      </c>
      <c r="E74" s="17">
        <v>0</v>
      </c>
      <c r="H74" s="17">
        <v>0</v>
      </c>
    </row>
    <row r="75" spans="3:8" x14ac:dyDescent="0.25">
      <c r="C75" s="1" t="s">
        <v>66</v>
      </c>
      <c r="D75" s="17">
        <v>0</v>
      </c>
      <c r="E75" s="17">
        <v>0</v>
      </c>
      <c r="H75" s="17">
        <v>0</v>
      </c>
    </row>
    <row r="76" spans="3:8" x14ac:dyDescent="0.25">
      <c r="C76" s="3" t="s">
        <v>93</v>
      </c>
      <c r="D76" s="17">
        <v>0</v>
      </c>
      <c r="E76" s="17">
        <v>0</v>
      </c>
      <c r="H76" s="17">
        <v>0</v>
      </c>
    </row>
    <row r="77" spans="3:8" x14ac:dyDescent="0.25">
      <c r="C77" s="4" t="s">
        <v>68</v>
      </c>
      <c r="D77" s="17">
        <v>0</v>
      </c>
      <c r="E77" s="17">
        <v>0</v>
      </c>
      <c r="H77" s="17">
        <v>0</v>
      </c>
    </row>
    <row r="78" spans="3:8" x14ac:dyDescent="0.25">
      <c r="C78" s="4" t="s">
        <v>69</v>
      </c>
      <c r="D78" s="17">
        <v>0</v>
      </c>
      <c r="E78" s="17">
        <v>0</v>
      </c>
      <c r="H78" s="17">
        <v>0</v>
      </c>
    </row>
    <row r="79" spans="3:8" x14ac:dyDescent="0.25">
      <c r="C79" s="3" t="s">
        <v>70</v>
      </c>
      <c r="D79" s="17">
        <v>0</v>
      </c>
      <c r="E79" s="17">
        <v>0</v>
      </c>
      <c r="H79" s="17">
        <v>0</v>
      </c>
    </row>
    <row r="80" spans="3:8" x14ac:dyDescent="0.25">
      <c r="C80" s="4" t="s">
        <v>71</v>
      </c>
      <c r="D80" s="17">
        <v>0</v>
      </c>
      <c r="E80" s="17">
        <v>0</v>
      </c>
      <c r="H80" s="17">
        <v>0</v>
      </c>
    </row>
    <row r="81" spans="3:12" x14ac:dyDescent="0.25">
      <c r="C81" s="4" t="s">
        <v>72</v>
      </c>
      <c r="D81" s="17">
        <v>0</v>
      </c>
      <c r="E81" s="17">
        <v>0</v>
      </c>
      <c r="H81" s="17">
        <v>0</v>
      </c>
    </row>
    <row r="82" spans="3:12" x14ac:dyDescent="0.25">
      <c r="C82" s="3" t="s">
        <v>73</v>
      </c>
      <c r="D82" s="17">
        <v>0</v>
      </c>
      <c r="E82" s="17">
        <v>0</v>
      </c>
      <c r="H82" s="17">
        <v>0</v>
      </c>
    </row>
    <row r="83" spans="3:12" x14ac:dyDescent="0.25">
      <c r="C83" s="4" t="s">
        <v>74</v>
      </c>
      <c r="D83" s="17">
        <v>0</v>
      </c>
      <c r="E83" s="17">
        <v>0</v>
      </c>
      <c r="H83" s="17">
        <v>0</v>
      </c>
    </row>
    <row r="84" spans="3:12" x14ac:dyDescent="0.25">
      <c r="C84" s="51" t="s">
        <v>123</v>
      </c>
      <c r="D84" s="24">
        <f>+D11+D17</f>
        <v>8017334.7600000007</v>
      </c>
      <c r="E84" s="24">
        <f>+E11+E17+E27</f>
        <v>12725220.33</v>
      </c>
      <c r="F84" s="24">
        <f>+F11+F17+F27+F53</f>
        <v>15750878.300000001</v>
      </c>
      <c r="G84" s="24">
        <f>+G11+G17+G27+G53</f>
        <v>14213298.050000001</v>
      </c>
      <c r="H84" s="24">
        <f>+H53+H27+H17+H11</f>
        <v>50706731.439999998</v>
      </c>
      <c r="I84" s="23"/>
    </row>
    <row r="85" spans="3:12" x14ac:dyDescent="0.25">
      <c r="L85" s="17"/>
    </row>
    <row r="86" spans="3:12" x14ac:dyDescent="0.25">
      <c r="J86" s="31"/>
    </row>
    <row r="88" spans="3:12" x14ac:dyDescent="0.25">
      <c r="J88" s="32"/>
      <c r="L88" s="22"/>
    </row>
    <row r="91" spans="3:12" x14ac:dyDescent="0.25">
      <c r="C91" t="s">
        <v>89</v>
      </c>
    </row>
    <row r="92" spans="3:12" x14ac:dyDescent="0.25">
      <c r="C92" t="s">
        <v>90</v>
      </c>
      <c r="J92" s="22"/>
    </row>
    <row r="93" spans="3:12" x14ac:dyDescent="0.25">
      <c r="C93" s="21" t="s">
        <v>96</v>
      </c>
      <c r="H93"/>
    </row>
    <row r="94" spans="3:12" x14ac:dyDescent="0.25">
      <c r="C94" t="s">
        <v>97</v>
      </c>
      <c r="I94" s="17"/>
    </row>
    <row r="96" spans="3:12" x14ac:dyDescent="0.25">
      <c r="I96" s="22"/>
    </row>
    <row r="99" spans="3:9" ht="15.75" thickBot="1" x14ac:dyDescent="0.3">
      <c r="H99"/>
      <c r="I99" s="22"/>
    </row>
    <row r="100" spans="3:9" ht="15.75" thickBot="1" x14ac:dyDescent="0.3">
      <c r="C100" s="16" t="s">
        <v>86</v>
      </c>
      <c r="H100"/>
    </row>
    <row r="101" spans="3:9" ht="30.75" thickBot="1" x14ac:dyDescent="0.3">
      <c r="C101" s="14" t="s">
        <v>87</v>
      </c>
      <c r="H101"/>
    </row>
    <row r="102" spans="3:9" ht="60.75" thickBot="1" x14ac:dyDescent="0.3">
      <c r="C102" s="15" t="s">
        <v>88</v>
      </c>
      <c r="H102"/>
    </row>
  </sheetData>
  <mergeCells count="5">
    <mergeCell ref="C5:H5"/>
    <mergeCell ref="C6:H6"/>
    <mergeCell ref="C7:H7"/>
    <mergeCell ref="C3:J3"/>
    <mergeCell ref="C4:J4"/>
  </mergeCells>
  <phoneticPr fontId="9" type="noConversion"/>
  <pageMargins left="0.7" right="0.7" top="0.75" bottom="0.75" header="0.3" footer="0.3"/>
  <pageSetup paperSize="5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6" t="s">
        <v>91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7" ht="18.75" x14ac:dyDescent="0.3">
      <c r="A4" s="75"/>
      <c r="B4" s="75"/>
      <c r="F4" s="78"/>
      <c r="G4" s="78"/>
      <c r="H4" s="78"/>
      <c r="I4" s="78"/>
      <c r="J4" s="78"/>
      <c r="K4" s="78"/>
      <c r="L4" s="78"/>
      <c r="O4" s="36"/>
      <c r="P4" s="36"/>
      <c r="Q4" s="36"/>
    </row>
    <row r="5" spans="1:17" ht="18.75" customHeight="1" x14ac:dyDescent="0.3">
      <c r="A5" s="75"/>
      <c r="B5" s="75"/>
      <c r="F5" s="33"/>
      <c r="G5" s="79" t="s">
        <v>100</v>
      </c>
      <c r="H5" s="79"/>
      <c r="I5" s="79"/>
      <c r="J5" s="79"/>
      <c r="K5" s="33"/>
      <c r="L5" s="73"/>
      <c r="M5" s="73"/>
      <c r="N5" s="73"/>
      <c r="O5" s="36"/>
      <c r="P5" s="36"/>
      <c r="Q5" s="36"/>
    </row>
    <row r="6" spans="1:17" ht="15.75" x14ac:dyDescent="0.25">
      <c r="A6" s="75"/>
      <c r="B6" s="75"/>
      <c r="H6" s="34">
        <v>2023</v>
      </c>
      <c r="L6" s="73"/>
      <c r="M6" s="73"/>
      <c r="N6" s="73"/>
      <c r="O6" s="36"/>
      <c r="P6" s="36"/>
      <c r="Q6" s="36"/>
    </row>
    <row r="7" spans="1:17" x14ac:dyDescent="0.25">
      <c r="A7" s="75"/>
      <c r="B7" s="75"/>
      <c r="L7" s="73"/>
      <c r="M7" s="73"/>
      <c r="N7" s="73"/>
    </row>
    <row r="8" spans="1:17" x14ac:dyDescent="0.25">
      <c r="L8" s="73"/>
      <c r="M8" s="73"/>
      <c r="N8" s="73"/>
    </row>
    <row r="9" spans="1:17" x14ac:dyDescent="0.25">
      <c r="C9" t="s">
        <v>102</v>
      </c>
      <c r="D9" s="35" t="s">
        <v>98</v>
      </c>
      <c r="E9" s="35"/>
      <c r="F9" s="35"/>
      <c r="G9" s="35"/>
      <c r="H9" s="35"/>
    </row>
    <row r="10" spans="1:17" x14ac:dyDescent="0.25">
      <c r="C10" t="s">
        <v>103</v>
      </c>
      <c r="D10" s="74" t="s">
        <v>99</v>
      </c>
      <c r="E10" s="74"/>
      <c r="F10" s="74"/>
      <c r="G10" s="74"/>
      <c r="H10" s="74"/>
    </row>
    <row r="11" spans="1:17" x14ac:dyDescent="0.25">
      <c r="C11" t="s">
        <v>104</v>
      </c>
      <c r="D11" s="35" t="s">
        <v>101</v>
      </c>
      <c r="E11" s="35"/>
      <c r="F11" s="35"/>
      <c r="G11" s="35"/>
      <c r="H11" s="35"/>
    </row>
    <row r="13" spans="1:17" ht="15" customHeight="1" x14ac:dyDescent="0.25">
      <c r="C13" s="21" t="s">
        <v>105</v>
      </c>
      <c r="E13" s="21" t="s">
        <v>110</v>
      </c>
    </row>
    <row r="14" spans="1:17" x14ac:dyDescent="0.25">
      <c r="C14" t="s">
        <v>106</v>
      </c>
      <c r="D14" s="17">
        <v>156000000</v>
      </c>
      <c r="E14" t="s">
        <v>106</v>
      </c>
      <c r="F14" s="17">
        <v>21084863</v>
      </c>
    </row>
    <row r="15" spans="1:17" x14ac:dyDescent="0.25">
      <c r="C15" t="s">
        <v>107</v>
      </c>
      <c r="D15" s="17">
        <v>267969082.74000001</v>
      </c>
      <c r="E15" t="s">
        <v>107</v>
      </c>
      <c r="F15" s="17">
        <v>21084863</v>
      </c>
    </row>
    <row r="16" spans="1:17" x14ac:dyDescent="0.25">
      <c r="C16" t="s">
        <v>108</v>
      </c>
      <c r="D16" s="17">
        <v>234833366.66999999</v>
      </c>
      <c r="E16" t="s">
        <v>109</v>
      </c>
      <c r="F16" s="17">
        <v>9294683.8599999994</v>
      </c>
    </row>
    <row r="17" spans="1:19" x14ac:dyDescent="0.25">
      <c r="C17" t="s">
        <v>109</v>
      </c>
      <c r="D17" s="17">
        <v>61696678.649999999</v>
      </c>
      <c r="F17" s="17"/>
    </row>
    <row r="20" spans="1:19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25">
      <c r="A21" s="36"/>
      <c r="B21" s="36"/>
      <c r="C21" s="36"/>
      <c r="D21" s="36"/>
      <c r="E21" s="36"/>
      <c r="F21" s="36"/>
      <c r="G21" s="37" t="s">
        <v>112</v>
      </c>
      <c r="H21" s="37" t="s">
        <v>113</v>
      </c>
      <c r="I21" s="37" t="s">
        <v>114</v>
      </c>
      <c r="J21" s="37" t="s">
        <v>115</v>
      </c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25">
      <c r="A22" s="36"/>
      <c r="B22" s="36"/>
      <c r="C22" s="36"/>
      <c r="D22" s="80" t="s">
        <v>111</v>
      </c>
      <c r="E22" s="80"/>
      <c r="F22" s="80"/>
      <c r="G22" s="44">
        <v>31500</v>
      </c>
      <c r="H22" s="44">
        <v>31284</v>
      </c>
      <c r="I22" s="44">
        <v>32233</v>
      </c>
      <c r="J22" s="44">
        <v>8029</v>
      </c>
      <c r="K22" s="36"/>
      <c r="L22" s="36"/>
      <c r="M22" s="36"/>
      <c r="N22" s="36"/>
      <c r="O22" s="36"/>
      <c r="P22" s="36"/>
      <c r="Q22" s="36"/>
      <c r="R22" s="36"/>
      <c r="S22" s="36"/>
    </row>
    <row r="23" spans="1:19" x14ac:dyDescent="0.25">
      <c r="A23" s="36"/>
      <c r="B23" s="36"/>
      <c r="C23" s="36"/>
      <c r="D23" s="37"/>
      <c r="E23" s="37"/>
      <c r="F23" s="37"/>
      <c r="G23" s="37"/>
      <c r="H23" s="37"/>
      <c r="I23" s="37"/>
      <c r="J23" s="37"/>
      <c r="K23" s="36"/>
      <c r="L23" s="36"/>
      <c r="M23" s="36"/>
      <c r="N23" s="36"/>
      <c r="O23" s="36"/>
      <c r="P23" s="36"/>
      <c r="Q23" s="36"/>
      <c r="R23" s="36"/>
      <c r="S23" s="36"/>
    </row>
    <row r="24" spans="1:19" x14ac:dyDescent="0.25">
      <c r="A24" s="36"/>
      <c r="B24" s="36"/>
      <c r="C24" s="36"/>
      <c r="D24" s="72" t="s">
        <v>116</v>
      </c>
      <c r="E24" s="72"/>
      <c r="F24" s="72"/>
      <c r="G24" s="39">
        <v>5271215.75</v>
      </c>
      <c r="H24" s="39">
        <v>4900000</v>
      </c>
      <c r="I24" s="39">
        <v>4650000</v>
      </c>
      <c r="J24" s="39">
        <v>5271215.75</v>
      </c>
      <c r="K24" s="36"/>
      <c r="L24" s="36"/>
      <c r="M24" s="36"/>
      <c r="N24" s="36"/>
      <c r="O24" s="36"/>
      <c r="P24" s="36"/>
      <c r="Q24" s="36"/>
      <c r="R24" s="36"/>
      <c r="S24" s="36"/>
    </row>
    <row r="25" spans="1:19" x14ac:dyDescent="0.25">
      <c r="A25" s="36"/>
      <c r="B25" s="36"/>
      <c r="C25" s="36"/>
      <c r="D25" s="37"/>
      <c r="E25" s="37"/>
      <c r="F25" s="37"/>
      <c r="G25" s="37"/>
      <c r="H25" s="37"/>
      <c r="I25" s="37"/>
      <c r="J25" s="37"/>
      <c r="K25" s="36"/>
      <c r="L25" s="36"/>
      <c r="M25" s="36"/>
      <c r="N25" s="36"/>
      <c r="O25" s="36"/>
      <c r="P25" s="36"/>
      <c r="Q25" s="36"/>
      <c r="R25" s="36"/>
      <c r="S25" s="36"/>
    </row>
    <row r="26" spans="1:19" x14ac:dyDescent="0.25">
      <c r="A26" s="36"/>
      <c r="B26" s="36"/>
      <c r="C26" s="36"/>
      <c r="D26" s="40"/>
      <c r="E26" s="40"/>
      <c r="F26" s="40" t="s">
        <v>117</v>
      </c>
      <c r="G26" s="44">
        <v>13515</v>
      </c>
      <c r="H26" s="40"/>
      <c r="I26" s="40"/>
      <c r="J26" s="40"/>
      <c r="K26" s="36"/>
      <c r="L26" s="36"/>
      <c r="M26" s="36"/>
      <c r="N26" s="36"/>
      <c r="O26" s="36"/>
      <c r="P26" s="36"/>
      <c r="Q26" s="36"/>
      <c r="R26" s="36"/>
      <c r="S26" s="36"/>
    </row>
    <row r="27" spans="1:19" x14ac:dyDescent="0.25">
      <c r="A27" s="36"/>
      <c r="B27" s="36"/>
      <c r="C27" s="36"/>
      <c r="D27" s="37"/>
      <c r="E27" s="37"/>
      <c r="F27" s="37"/>
      <c r="G27" s="37"/>
      <c r="H27" s="37"/>
      <c r="I27" s="37"/>
      <c r="J27" s="37"/>
      <c r="K27" s="36"/>
      <c r="L27" s="36"/>
      <c r="M27" s="36"/>
      <c r="N27" s="36"/>
      <c r="O27" s="36"/>
      <c r="P27" s="36"/>
      <c r="Q27" s="36"/>
      <c r="R27" s="36"/>
      <c r="S27" s="36"/>
    </row>
    <row r="28" spans="1:19" x14ac:dyDescent="0.25">
      <c r="A28" s="36"/>
      <c r="B28" s="36"/>
      <c r="C28" s="36"/>
      <c r="D28" s="40"/>
      <c r="E28" s="40"/>
      <c r="F28" s="40" t="s">
        <v>118</v>
      </c>
      <c r="G28" s="39">
        <v>4696398.78</v>
      </c>
      <c r="H28" s="39">
        <v>4598287.08</v>
      </c>
      <c r="I28" s="39"/>
      <c r="J28" s="39"/>
      <c r="K28" s="36"/>
      <c r="L28" s="36"/>
      <c r="M28" s="36"/>
      <c r="N28" s="36"/>
      <c r="O28" s="36"/>
      <c r="P28" s="36"/>
      <c r="Q28" s="36"/>
      <c r="R28" s="36"/>
      <c r="S28" s="36"/>
    </row>
    <row r="29" spans="1:19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6" t="s">
        <v>91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7" ht="18.75" x14ac:dyDescent="0.3">
      <c r="A4" s="75"/>
      <c r="B4" s="75"/>
      <c r="F4" s="78"/>
      <c r="G4" s="78"/>
      <c r="H4" s="78"/>
      <c r="I4" s="78"/>
      <c r="J4" s="78"/>
      <c r="K4" s="78"/>
      <c r="L4" s="78"/>
      <c r="O4" s="36"/>
      <c r="P4" s="36"/>
      <c r="Q4" s="36"/>
    </row>
    <row r="5" spans="1:17" ht="18.75" customHeight="1" x14ac:dyDescent="0.3">
      <c r="A5" s="75"/>
      <c r="B5" s="75"/>
      <c r="F5" s="33"/>
      <c r="G5" s="79" t="s">
        <v>100</v>
      </c>
      <c r="H5" s="79"/>
      <c r="I5" s="79"/>
      <c r="J5" s="79"/>
      <c r="K5" s="33"/>
      <c r="L5" s="73"/>
      <c r="M5" s="73"/>
      <c r="N5" s="73"/>
      <c r="O5" s="36"/>
      <c r="P5" s="36"/>
      <c r="Q5" s="36"/>
    </row>
    <row r="6" spans="1:17" ht="15.75" x14ac:dyDescent="0.25">
      <c r="A6" s="75"/>
      <c r="B6" s="75"/>
      <c r="H6" s="34">
        <v>2023</v>
      </c>
      <c r="L6" s="73"/>
      <c r="M6" s="73"/>
      <c r="N6" s="73"/>
      <c r="O6" s="36"/>
      <c r="P6" s="36"/>
      <c r="Q6" s="36"/>
    </row>
    <row r="7" spans="1:17" x14ac:dyDescent="0.25">
      <c r="A7" s="75"/>
      <c r="B7" s="75"/>
      <c r="L7" s="73"/>
      <c r="M7" s="73"/>
      <c r="N7" s="73"/>
    </row>
    <row r="8" spans="1:17" x14ac:dyDescent="0.25">
      <c r="L8" s="73"/>
      <c r="M8" s="73"/>
      <c r="N8" s="73"/>
    </row>
    <row r="9" spans="1:17" x14ac:dyDescent="0.25">
      <c r="C9" t="s">
        <v>102</v>
      </c>
      <c r="D9" t="s">
        <v>98</v>
      </c>
    </row>
    <row r="10" spans="1:17" x14ac:dyDescent="0.25">
      <c r="C10" t="s">
        <v>103</v>
      </c>
      <c r="D10" t="s">
        <v>119</v>
      </c>
    </row>
    <row r="11" spans="1:17" x14ac:dyDescent="0.25">
      <c r="C11" t="s">
        <v>104</v>
      </c>
      <c r="D11" t="s">
        <v>120</v>
      </c>
    </row>
    <row r="13" spans="1:17" ht="15" customHeight="1" x14ac:dyDescent="0.25">
      <c r="C13" s="21" t="s">
        <v>105</v>
      </c>
      <c r="E13" s="21" t="s">
        <v>110</v>
      </c>
    </row>
    <row r="14" spans="1:17" x14ac:dyDescent="0.25">
      <c r="C14" t="s">
        <v>106</v>
      </c>
      <c r="D14" s="17">
        <v>156000000</v>
      </c>
      <c r="E14" t="s">
        <v>106</v>
      </c>
      <c r="F14" s="28">
        <v>7854551</v>
      </c>
    </row>
    <row r="15" spans="1:17" x14ac:dyDescent="0.25">
      <c r="C15" t="s">
        <v>107</v>
      </c>
      <c r="D15" s="17">
        <v>267969082.74000001</v>
      </c>
      <c r="E15" t="s">
        <v>107</v>
      </c>
      <c r="F15" s="28">
        <v>7854551</v>
      </c>
    </row>
    <row r="16" spans="1:17" x14ac:dyDescent="0.25">
      <c r="C16" t="s">
        <v>108</v>
      </c>
      <c r="D16" s="17">
        <v>239038508.74000001</v>
      </c>
      <c r="E16" t="s">
        <v>109</v>
      </c>
      <c r="F16" s="28">
        <v>3139456.97</v>
      </c>
    </row>
    <row r="17" spans="1:19" x14ac:dyDescent="0.25">
      <c r="C17" t="s">
        <v>109</v>
      </c>
      <c r="D17" s="17">
        <v>36514109.439999998</v>
      </c>
      <c r="F17" s="17"/>
    </row>
    <row r="20" spans="1:19" x14ac:dyDescent="0.2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pans="1:19" x14ac:dyDescent="0.25">
      <c r="A21" s="36"/>
      <c r="B21" s="36"/>
      <c r="C21" s="36"/>
      <c r="D21" s="36"/>
      <c r="E21" s="36"/>
      <c r="F21" s="36"/>
      <c r="G21" s="37" t="s">
        <v>112</v>
      </c>
      <c r="H21" s="37" t="s">
        <v>113</v>
      </c>
      <c r="I21" s="37" t="s">
        <v>114</v>
      </c>
      <c r="J21" s="37" t="s">
        <v>115</v>
      </c>
      <c r="K21" s="36"/>
      <c r="L21" s="36"/>
      <c r="M21" s="36"/>
      <c r="N21" s="36"/>
      <c r="O21" s="36"/>
      <c r="P21" s="36"/>
      <c r="Q21" s="36"/>
      <c r="R21" s="36"/>
      <c r="S21" s="36"/>
    </row>
    <row r="22" spans="1:19" x14ac:dyDescent="0.25">
      <c r="A22" s="36"/>
      <c r="B22" s="36"/>
      <c r="C22" s="36"/>
      <c r="D22" s="80" t="s">
        <v>111</v>
      </c>
      <c r="E22" s="80"/>
      <c r="F22" s="80"/>
      <c r="G22" s="38">
        <v>75000</v>
      </c>
      <c r="H22" s="38">
        <v>139108</v>
      </c>
      <c r="I22" s="38">
        <v>40551</v>
      </c>
      <c r="J22" s="38">
        <v>31290</v>
      </c>
      <c r="K22" s="36"/>
      <c r="L22" s="36"/>
      <c r="M22" s="36"/>
      <c r="N22" s="36"/>
      <c r="O22" s="36"/>
      <c r="P22" s="36"/>
      <c r="Q22" s="36"/>
      <c r="R22" s="36"/>
      <c r="S22" s="36"/>
    </row>
    <row r="23" spans="1:19" x14ac:dyDescent="0.25">
      <c r="A23" s="36"/>
      <c r="B23" s="36"/>
      <c r="C23" s="36"/>
      <c r="D23" s="37"/>
      <c r="E23" s="37"/>
      <c r="F23" s="37"/>
      <c r="G23" s="37"/>
      <c r="H23" s="37"/>
      <c r="I23" s="37"/>
      <c r="J23" s="37"/>
      <c r="K23" s="36"/>
      <c r="L23" s="36"/>
      <c r="M23" s="36"/>
      <c r="N23" s="36"/>
      <c r="O23" s="36"/>
      <c r="P23" s="36"/>
      <c r="Q23" s="36"/>
      <c r="R23" s="36"/>
      <c r="S23" s="36"/>
    </row>
    <row r="24" spans="1:19" x14ac:dyDescent="0.25">
      <c r="A24" s="36"/>
      <c r="B24" s="36"/>
      <c r="C24" s="36"/>
      <c r="D24" s="72" t="s">
        <v>116</v>
      </c>
      <c r="E24" s="72"/>
      <c r="F24" s="72"/>
      <c r="G24" s="39">
        <v>1963637.75</v>
      </c>
      <c r="H24" s="39">
        <v>1963637.75</v>
      </c>
      <c r="I24" s="39">
        <v>1850000</v>
      </c>
      <c r="J24" s="39">
        <v>1850000</v>
      </c>
      <c r="K24" s="36"/>
      <c r="L24" s="36"/>
      <c r="M24" s="36"/>
      <c r="N24" s="36"/>
      <c r="O24" s="36"/>
      <c r="P24" s="36"/>
      <c r="Q24" s="36"/>
      <c r="R24" s="36"/>
      <c r="S24" s="36"/>
    </row>
    <row r="25" spans="1:19" x14ac:dyDescent="0.25">
      <c r="A25" s="36"/>
      <c r="B25" s="36"/>
      <c r="C25" s="36"/>
      <c r="D25" s="37"/>
      <c r="E25" s="37"/>
      <c r="F25" s="37"/>
      <c r="G25" s="37"/>
      <c r="H25" s="37"/>
      <c r="I25" s="37"/>
      <c r="J25" s="37"/>
      <c r="K25" s="36"/>
      <c r="L25" s="36"/>
      <c r="M25" s="36"/>
      <c r="N25" s="36"/>
      <c r="O25" s="36"/>
      <c r="P25" s="36"/>
      <c r="Q25" s="36"/>
      <c r="R25" s="36"/>
      <c r="S25" s="36"/>
    </row>
    <row r="26" spans="1:19" x14ac:dyDescent="0.25">
      <c r="A26" s="36"/>
      <c r="B26" s="36"/>
      <c r="C26" s="36"/>
      <c r="D26" s="40"/>
      <c r="E26" s="40"/>
      <c r="F26" s="40" t="s">
        <v>117</v>
      </c>
      <c r="G26" s="45">
        <v>44348</v>
      </c>
      <c r="H26" s="40"/>
      <c r="I26" s="40"/>
      <c r="J26" s="40"/>
      <c r="K26" s="36"/>
      <c r="L26" s="36"/>
      <c r="M26" s="36"/>
      <c r="N26" s="36"/>
      <c r="O26" s="36"/>
      <c r="P26" s="36"/>
      <c r="Q26" s="36"/>
      <c r="R26" s="36"/>
      <c r="S26" s="36"/>
    </row>
    <row r="27" spans="1:19" x14ac:dyDescent="0.25">
      <c r="A27" s="36"/>
      <c r="B27" s="36"/>
      <c r="C27" s="36"/>
      <c r="D27" s="37"/>
      <c r="E27" s="37"/>
      <c r="F27" s="37"/>
      <c r="G27" s="37"/>
      <c r="H27" s="37"/>
      <c r="I27" s="37"/>
      <c r="J27" s="37"/>
      <c r="K27" s="36"/>
      <c r="L27" s="36"/>
      <c r="M27" s="36"/>
      <c r="N27" s="36"/>
      <c r="O27" s="36"/>
      <c r="P27" s="36"/>
      <c r="Q27" s="36"/>
      <c r="R27" s="36"/>
      <c r="S27" s="36"/>
    </row>
    <row r="28" spans="1:19" x14ac:dyDescent="0.25">
      <c r="A28" s="36"/>
      <c r="B28" s="36"/>
      <c r="C28" s="36"/>
      <c r="D28" s="40"/>
      <c r="E28" s="40"/>
      <c r="F28" s="40" t="s">
        <v>118</v>
      </c>
      <c r="G28" s="39">
        <v>1902826.87</v>
      </c>
      <c r="H28" s="45">
        <v>1834848.06</v>
      </c>
      <c r="I28" s="40"/>
      <c r="J28" s="40"/>
      <c r="K28" s="36"/>
      <c r="L28" s="36"/>
      <c r="M28" s="36"/>
      <c r="N28" s="36"/>
      <c r="O28" s="36"/>
      <c r="P28" s="36"/>
      <c r="Q28" s="36"/>
      <c r="R28" s="36"/>
      <c r="S28" s="36"/>
    </row>
    <row r="29" spans="1:19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</row>
    <row r="30" spans="1:19" x14ac:dyDescent="0.25">
      <c r="A30" s="36"/>
      <c r="B30" s="36"/>
      <c r="C30" s="36"/>
      <c r="D30" s="36"/>
      <c r="E30" s="36"/>
      <c r="F30" s="36"/>
      <c r="G30" s="36"/>
      <c r="H30" s="4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</row>
    <row r="31" spans="1:19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</row>
    <row r="32" spans="1:19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19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</row>
    <row r="34" spans="1:19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2024-03-19T13:34:02Z</cp:lastPrinted>
  <dcterms:created xsi:type="dcterms:W3CDTF">2021-07-29T18:58:50Z</dcterms:created>
  <dcterms:modified xsi:type="dcterms:W3CDTF">2024-05-07T15:46:24Z</dcterms:modified>
</cp:coreProperties>
</file>