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sumen Presupuesto" sheetId="1" r:id="rId1"/>
    <sheet name="Calendario de actividad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7" i="1" s="1"/>
  <c r="F43" i="1"/>
  <c r="F44" i="1" s="1"/>
  <c r="F40" i="1"/>
  <c r="F41" i="1" s="1"/>
  <c r="F37" i="1"/>
  <c r="F50" i="1" s="1"/>
  <c r="E34" i="1"/>
  <c r="F34" i="1" s="1"/>
  <c r="G34" i="1" s="1"/>
  <c r="E33" i="1"/>
  <c r="F33" i="1" s="1"/>
  <c r="G33" i="1" s="1"/>
  <c r="E32" i="1"/>
  <c r="F32" i="1" s="1"/>
  <c r="F30" i="1"/>
  <c r="F29" i="1"/>
  <c r="G29" i="1" s="1"/>
  <c r="G30" i="1" s="1"/>
  <c r="F27" i="1"/>
  <c r="F26" i="1"/>
  <c r="G26" i="1" s="1"/>
  <c r="G27" i="1" s="1"/>
  <c r="F24" i="1"/>
  <c r="F23" i="1"/>
  <c r="G23" i="1" s="1"/>
  <c r="G24" i="1" s="1"/>
  <c r="F21" i="1"/>
  <c r="F20" i="1"/>
  <c r="G20" i="1" s="1"/>
  <c r="G21" i="1" s="1"/>
  <c r="F18" i="1"/>
  <c r="F17" i="1"/>
  <c r="G17" i="1" s="1"/>
  <c r="G18" i="1" s="1"/>
  <c r="F15" i="1"/>
  <c r="F14" i="1"/>
  <c r="G14" i="1" s="1"/>
  <c r="G15" i="1" s="1"/>
  <c r="F11" i="1"/>
  <c r="G11" i="1" s="1"/>
  <c r="F10" i="1"/>
  <c r="G10" i="1" s="1"/>
  <c r="F9" i="1"/>
  <c r="G9" i="1" s="1"/>
  <c r="F48" i="1" l="1"/>
  <c r="F52" i="1" s="1"/>
  <c r="F51" i="1"/>
  <c r="G50" i="1"/>
  <c r="G51" i="1" s="1"/>
  <c r="F35" i="1"/>
  <c r="G32" i="1"/>
  <c r="G35" i="1" s="1"/>
  <c r="G12" i="1"/>
  <c r="F12" i="1"/>
  <c r="G37" i="1"/>
  <c r="G38" i="1" s="1"/>
  <c r="G40" i="1"/>
  <c r="G41" i="1" s="1"/>
  <c r="G43" i="1"/>
  <c r="G44" i="1" s="1"/>
  <c r="G46" i="1"/>
  <c r="G47" i="1" s="1"/>
  <c r="F38" i="1"/>
  <c r="G48" i="1" l="1"/>
  <c r="G52" i="1" s="1"/>
</calcChain>
</file>

<file path=xl/sharedStrings.xml><?xml version="1.0" encoding="utf-8"?>
<sst xmlns="http://schemas.openxmlformats.org/spreadsheetml/2006/main" count="115" uniqueCount="71">
  <si>
    <t>Desglose de costos por entregable</t>
  </si>
  <si>
    <t>No.</t>
  </si>
  <si>
    <t>Descripción</t>
  </si>
  <si>
    <t>Unidad</t>
  </si>
  <si>
    <t>Cantidad</t>
  </si>
  <si>
    <t>Costo unitario, RD$</t>
  </si>
  <si>
    <t>Costo total RD$</t>
  </si>
  <si>
    <t>Fuente de Financiamiento</t>
  </si>
  <si>
    <t>1. Preparación de terreno</t>
  </si>
  <si>
    <t>Sanidad de áreas verdes libres</t>
  </si>
  <si>
    <t>m²</t>
  </si>
  <si>
    <t>Aireación de terreno</t>
  </si>
  <si>
    <t>Control de maleza</t>
  </si>
  <si>
    <t>Subtotal</t>
  </si>
  <si>
    <t>2. Poda</t>
  </si>
  <si>
    <t>Operaciones de poda (árboles y arbustos)</t>
  </si>
  <si>
    <t>3. Adecuación de jardineras y macetones</t>
  </si>
  <si>
    <t>Adecuación de jardineras y macetones</t>
  </si>
  <si>
    <t>4. Reforestación</t>
  </si>
  <si>
    <t>Plantado de especies</t>
  </si>
  <si>
    <t>5. Control de plagas y enfermedades</t>
  </si>
  <si>
    <t xml:space="preserve">Control de plagas y enfermedades </t>
  </si>
  <si>
    <t>6. Fertilización y abono</t>
  </si>
  <si>
    <t>Fertilización y abono</t>
  </si>
  <si>
    <t>7. Limpieza</t>
  </si>
  <si>
    <t>Recolección de escombros</t>
  </si>
  <si>
    <t>Viajes</t>
  </si>
  <si>
    <t>8. Personal</t>
  </si>
  <si>
    <t>Coordinador</t>
  </si>
  <si>
    <t>Personal</t>
  </si>
  <si>
    <t>Podadores</t>
  </si>
  <si>
    <t>Jardineros</t>
  </si>
  <si>
    <t>9. Alquiler de equipos y maquinarias</t>
  </si>
  <si>
    <t>Equipos de jardineria</t>
  </si>
  <si>
    <t>Varios</t>
  </si>
  <si>
    <t>10. Legales</t>
  </si>
  <si>
    <t>Contratos</t>
  </si>
  <si>
    <t>11. Rotular plantas por especie</t>
  </si>
  <si>
    <t>Rotulación</t>
  </si>
  <si>
    <t>12 Capacitación personal de jardinería del CEI-RD</t>
  </si>
  <si>
    <t>Taller de jardinería básica</t>
  </si>
  <si>
    <t>Sesión</t>
  </si>
  <si>
    <t>Subtotal General</t>
  </si>
  <si>
    <t>13. Otros</t>
  </si>
  <si>
    <t>Over Head (3.5% del Subtotal General)</t>
  </si>
  <si>
    <t>Total general</t>
  </si>
  <si>
    <t>Calendario de Ejecución</t>
  </si>
  <si>
    <t>Actividades</t>
  </si>
  <si>
    <t>Jul</t>
  </si>
  <si>
    <t>Ago</t>
  </si>
  <si>
    <t>Sept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</si>
  <si>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</si>
  <si>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</si>
  <si>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</si>
  <si>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</si>
  <si>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</si>
  <si>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</si>
  <si>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</si>
  <si>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</si>
  <si>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</si>
  <si>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Preparación de terreno</t>
  </si>
  <si>
    <t>Poda</t>
  </si>
  <si>
    <t>Operaciones de poda general</t>
  </si>
  <si>
    <t>Reforestación</t>
  </si>
  <si>
    <t>Limpieza</t>
  </si>
  <si>
    <t>Alquiler de equipos y maquinarias</t>
  </si>
  <si>
    <t>Legales</t>
  </si>
  <si>
    <t>Rotular plantas por especie</t>
  </si>
  <si>
    <t>Capacitación personal de jardinería del CEI-RD</t>
  </si>
  <si>
    <t>Seguimiento</t>
  </si>
  <si>
    <t>Aportes CEI-RD/PNUD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</si>
</sst>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13180A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Down">
        <bgColor theme="6" tint="0.79998168889431442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vertical="top" wrapText="1"/>
    </xf>
    <xf numFmtId="0" fontId="6" fillId="5" borderId="7" xfId="0" applyFont="1" applyFill="1" applyBorder="1" applyAlignment="1">
      <alignment horizontal="center" vertical="top"/>
    </xf>
    <xf numFmtId="164" fontId="6" fillId="5" borderId="7" xfId="1" applyFont="1" applyFill="1" applyBorder="1" applyAlignment="1">
      <alignment horizontal="left" vertical="top"/>
    </xf>
    <xf numFmtId="164" fontId="6" fillId="4" borderId="7" xfId="1" applyFont="1" applyFill="1" applyBorder="1" applyAlignment="1">
      <alignment vertical="top" wrapText="1"/>
    </xf>
    <xf numFmtId="164" fontId="6" fillId="5" borderId="7" xfId="0" applyNumberFormat="1" applyFont="1" applyFill="1" applyBorder="1" applyAlignment="1">
      <alignment horizontal="left" vertical="top"/>
    </xf>
    <xf numFmtId="0" fontId="6" fillId="0" borderId="7" xfId="0" applyFont="1" applyBorder="1" applyAlignment="1">
      <alignment horizontal="center" vertical="top"/>
    </xf>
    <xf numFmtId="0" fontId="6" fillId="4" borderId="7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4" fontId="5" fillId="4" borderId="7" xfId="0" applyNumberFormat="1" applyFont="1" applyFill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left" vertical="top"/>
    </xf>
    <xf numFmtId="165" fontId="6" fillId="5" borderId="7" xfId="1" applyNumberFormat="1" applyFont="1" applyFill="1" applyBorder="1" applyAlignment="1">
      <alignment horizontal="left" vertical="top"/>
    </xf>
    <xf numFmtId="164" fontId="5" fillId="5" borderId="7" xfId="0" applyNumberFormat="1" applyFont="1" applyFill="1" applyBorder="1" applyAlignment="1">
      <alignment horizontal="left" vertical="top"/>
    </xf>
    <xf numFmtId="4" fontId="6" fillId="4" borderId="7" xfId="0" applyNumberFormat="1" applyFont="1" applyFill="1" applyBorder="1" applyAlignment="1">
      <alignment horizontal="right" vertical="top" wrapText="1"/>
    </xf>
    <xf numFmtId="2" fontId="6" fillId="4" borderId="7" xfId="0" applyNumberFormat="1" applyFont="1" applyFill="1" applyBorder="1" applyAlignment="1">
      <alignment vertical="top" wrapText="1"/>
    </xf>
    <xf numFmtId="164" fontId="1" fillId="0" borderId="0" xfId="1" applyFont="1"/>
    <xf numFmtId="0" fontId="5" fillId="5" borderId="7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vertical="top" wrapText="1"/>
    </xf>
    <xf numFmtId="4" fontId="5" fillId="6" borderId="7" xfId="0" applyNumberFormat="1" applyFont="1" applyFill="1" applyBorder="1" applyAlignment="1">
      <alignment horizontal="right" vertical="top" wrapText="1"/>
    </xf>
    <xf numFmtId="0" fontId="5" fillId="6" borderId="6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vertical="top"/>
    </xf>
    <xf numFmtId="0" fontId="9" fillId="0" borderId="13" xfId="0" applyFont="1" applyBorder="1"/>
    <xf numFmtId="0" fontId="9" fillId="0" borderId="13" xfId="0" applyFont="1" applyBorder="1" applyAlignment="1">
      <alignment horizontal="center" vertical="top"/>
    </xf>
    <xf numFmtId="0" fontId="9" fillId="8" borderId="13" xfId="0" applyFont="1" applyFill="1" applyBorder="1"/>
    <xf numFmtId="0" fontId="8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9" fillId="0" borderId="7" xfId="0" applyFont="1" applyBorder="1"/>
    <xf numFmtId="0" fontId="9" fillId="0" borderId="7" xfId="0" applyFont="1" applyBorder="1" applyAlignment="1">
      <alignment horizontal="center" vertical="top"/>
    </xf>
    <xf numFmtId="0" fontId="10" fillId="4" borderId="7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 wrapText="1"/>
    </xf>
    <xf numFmtId="0" fontId="9" fillId="0" borderId="7" xfId="0" applyFont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0" fontId="5" fillId="5" borderId="6" xfId="0" applyFont="1" applyFill="1" applyBorder="1" applyAlignment="1">
      <alignment vertical="top"/>
    </xf>
    <xf numFmtId="0" fontId="9" fillId="5" borderId="7" xfId="0" applyFont="1" applyFill="1" applyBorder="1"/>
    <xf numFmtId="0" fontId="11" fillId="4" borderId="7" xfId="0" applyFont="1" applyFill="1" applyBorder="1" applyAlignment="1">
      <alignment vertical="top" wrapText="1"/>
    </xf>
    <xf numFmtId="166" fontId="9" fillId="0" borderId="7" xfId="0" applyNumberFormat="1" applyFont="1" applyBorder="1" applyAlignment="1">
      <alignment horizontal="center" vertical="top"/>
    </xf>
    <xf numFmtId="0" fontId="10" fillId="4" borderId="14" xfId="0" applyFont="1" applyFill="1" applyBorder="1" applyAlignment="1">
      <alignment vertical="top" wrapText="1"/>
    </xf>
    <xf numFmtId="0" fontId="9" fillId="8" borderId="15" xfId="0" applyFont="1" applyFill="1" applyBorder="1"/>
    <xf numFmtId="0" fontId="9" fillId="5" borderId="14" xfId="0" applyFont="1" applyFill="1" applyBorder="1"/>
    <xf numFmtId="0" fontId="8" fillId="0" borderId="4" xfId="0" applyFont="1" applyBorder="1" applyAlignment="1">
      <alignment horizontal="center" vertical="top"/>
    </xf>
    <xf numFmtId="0" fontId="11" fillId="4" borderId="4" xfId="0" applyFont="1" applyFill="1" applyBorder="1" applyAlignment="1">
      <alignment vertical="top" wrapText="1"/>
    </xf>
    <xf numFmtId="0" fontId="9" fillId="5" borderId="5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10" fillId="4" borderId="13" xfId="0" applyFont="1" applyFill="1" applyBorder="1" applyAlignment="1">
      <alignment vertical="top" wrapText="1"/>
    </xf>
    <xf numFmtId="0" fontId="9" fillId="5" borderId="13" xfId="0" applyFont="1" applyFill="1" applyBorder="1"/>
    <xf numFmtId="0" fontId="9" fillId="0" borderId="13" xfId="0" applyFont="1" applyFill="1" applyBorder="1"/>
    <xf numFmtId="0" fontId="5" fillId="6" borderId="7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142875</xdr:rowOff>
    </xdr:from>
    <xdr:to>
      <xdr:col>1</xdr:col>
      <xdr:colOff>962792</xdr:colOff>
      <xdr:row>4</xdr:row>
      <xdr:rowOff>104775</xdr:rowOff>
    </xdr:to>
    <xdr:pic>
      <xdr:nvPicPr>
        <xdr:cNvPr id="2" name="Imagen 3" descr="C:\Users\PLANFICACION-D\Desktop\Logo botanico-NUEVO AL 7 SEPT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2875"/>
          <a:ext cx="1600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1190625</xdr:colOff>
      <xdr:row>3</xdr:row>
      <xdr:rowOff>171450</xdr:rowOff>
    </xdr:to>
    <xdr:pic>
      <xdr:nvPicPr>
        <xdr:cNvPr id="2" name="Imagen 1" descr="C:\Users\PLANFICACION-D\Desktop\Logo botanico-NUEVO AL 7 SEPT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81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2"/>
  <sheetViews>
    <sheetView showGridLines="0" tabSelected="1" topLeftCell="A28" zoomScale="87" zoomScaleNormal="87" zoomScaleSheetLayoutView="85" workbookViewId="0">
      <selection activeCell="C3" sqref="C1:C1048576"/>
    </sheetView>
  </sheetViews>
  <sheetFormatPr baseColWidth="10" defaultRowHeight="15" x14ac:dyDescent="0.25"/>
  <cols>
    <col min="1" max="1" width="13.28515625" customWidth="1"/>
    <col min="2" max="2" width="46.5703125" customWidth="1"/>
    <col min="3" max="3" width="7.7109375" customWidth="1"/>
    <col min="4" max="4" width="23.28515625" customWidth="1"/>
    <col min="5" max="5" width="11.28515625" bestFit="1" customWidth="1"/>
    <col min="6" max="6" width="22.140625" customWidth="1"/>
    <col min="7" max="7" width="14.140625" customWidth="1"/>
    <col min="11" max="11" width="15.5703125" bestFit="1" customWidth="1"/>
    <col min="12" max="12" width="13.140625" bestFit="1" customWidth="1"/>
  </cols>
  <sheetData>
    <row r="3" spans="1:7" ht="15.75" customHeight="1" x14ac:dyDescent="0.25"/>
    <row r="5" spans="1:7" ht="16.5" thickBot="1" x14ac:dyDescent="0.3">
      <c r="A5" s="65" t="s">
        <v>0</v>
      </c>
      <c r="B5" s="65"/>
      <c r="C5" s="65"/>
      <c r="D5" s="65"/>
      <c r="E5" s="65"/>
      <c r="F5" s="65"/>
      <c r="G5" s="65"/>
    </row>
    <row r="6" spans="1:7" ht="28.5" customHeight="1" thickBot="1" x14ac:dyDescent="0.3">
      <c r="A6" s="66" t="s">
        <v>1</v>
      </c>
      <c r="B6" s="66" t="s">
        <v>2</v>
      </c>
      <c r="C6" s="66" t="s">
        <v>3</v>
      </c>
      <c r="D6" s="66" t="s">
        <v>4</v>
      </c>
      <c r="E6" s="66" t="s">
        <v>5</v>
      </c>
      <c r="F6" s="66" t="s">
        <v>6</v>
      </c>
      <c r="G6" s="1" t="s">
        <v>7</v>
      </c>
    </row>
    <row r="7" spans="1:7" ht="24" x14ac:dyDescent="0.25">
      <c r="A7" s="67"/>
      <c r="B7" s="67"/>
      <c r="C7" s="67"/>
      <c r="D7" s="67"/>
      <c r="E7" s="67"/>
      <c r="F7" s="67"/>
      <c r="G7" s="2" t="s">
        <v>70</v>
      </c>
    </row>
    <row r="8" spans="1:7" x14ac:dyDescent="0.25">
      <c r="A8" s="58" t="s">
        <v>8</v>
      </c>
      <c r="B8" s="59"/>
      <c r="C8" s="59"/>
      <c r="D8" s="59"/>
      <c r="E8" s="59"/>
      <c r="F8" s="59"/>
      <c r="G8" s="60"/>
    </row>
    <row r="9" spans="1:7" x14ac:dyDescent="0.25">
      <c r="A9" s="3">
        <v>1.1000000000000001</v>
      </c>
      <c r="B9" s="4" t="s">
        <v>9</v>
      </c>
      <c r="C9" s="5" t="s">
        <v>10</v>
      </c>
      <c r="D9" s="6">
        <v>3074.41</v>
      </c>
      <c r="E9" s="7">
        <v>100</v>
      </c>
      <c r="F9" s="6">
        <f>D9*E9</f>
        <v>307441</v>
      </c>
      <c r="G9" s="8">
        <f>F9</f>
        <v>307441</v>
      </c>
    </row>
    <row r="10" spans="1:7" x14ac:dyDescent="0.25">
      <c r="A10" s="9">
        <v>1.2</v>
      </c>
      <c r="B10" s="10" t="s">
        <v>11</v>
      </c>
      <c r="C10" s="5" t="s">
        <v>10</v>
      </c>
      <c r="D10" s="6">
        <v>3074.41</v>
      </c>
      <c r="E10" s="7">
        <v>50</v>
      </c>
      <c r="F10" s="6">
        <f>D10*E10</f>
        <v>153720.5</v>
      </c>
      <c r="G10" s="8">
        <f>F10</f>
        <v>153720.5</v>
      </c>
    </row>
    <row r="11" spans="1:7" x14ac:dyDescent="0.25">
      <c r="A11" s="3">
        <v>1.3</v>
      </c>
      <c r="B11" s="10" t="s">
        <v>12</v>
      </c>
      <c r="C11" s="5" t="s">
        <v>10</v>
      </c>
      <c r="D11" s="6">
        <v>3074.41</v>
      </c>
      <c r="E11" s="7">
        <v>25</v>
      </c>
      <c r="F11" s="6">
        <f>D11*E11</f>
        <v>76860.25</v>
      </c>
      <c r="G11" s="8">
        <f>F11</f>
        <v>76860.25</v>
      </c>
    </row>
    <row r="12" spans="1:7" x14ac:dyDescent="0.25">
      <c r="A12" s="61" t="s">
        <v>13</v>
      </c>
      <c r="B12" s="62"/>
      <c r="C12" s="11"/>
      <c r="D12" s="11"/>
      <c r="E12" s="11"/>
      <c r="F12" s="12">
        <f>SUM(F9:F11)</f>
        <v>538021.75</v>
      </c>
      <c r="G12" s="12">
        <f>SUM(G9:G11)</f>
        <v>538021.75</v>
      </c>
    </row>
    <row r="13" spans="1:7" x14ac:dyDescent="0.25">
      <c r="A13" s="58" t="s">
        <v>14</v>
      </c>
      <c r="B13" s="59"/>
      <c r="C13" s="59"/>
      <c r="D13" s="59"/>
      <c r="E13" s="59"/>
      <c r="F13" s="59"/>
      <c r="G13" s="60"/>
    </row>
    <row r="14" spans="1:7" x14ac:dyDescent="0.25">
      <c r="A14" s="13">
        <v>2.1</v>
      </c>
      <c r="B14" s="14" t="s">
        <v>15</v>
      </c>
      <c r="C14" s="5" t="s">
        <v>3</v>
      </c>
      <c r="D14" s="15">
        <v>250</v>
      </c>
      <c r="E14" s="7">
        <v>1000</v>
      </c>
      <c r="F14" s="6">
        <f>D14*E14</f>
        <v>250000</v>
      </c>
      <c r="G14" s="16">
        <f>F14</f>
        <v>250000</v>
      </c>
    </row>
    <row r="15" spans="1:7" x14ac:dyDescent="0.25">
      <c r="A15" s="61" t="s">
        <v>13</v>
      </c>
      <c r="B15" s="62"/>
      <c r="C15" s="11"/>
      <c r="D15" s="11"/>
      <c r="E15" s="11"/>
      <c r="F15" s="12">
        <f>SUM(F14:F14)</f>
        <v>250000</v>
      </c>
      <c r="G15" s="12">
        <f>SUM(G14:G14)</f>
        <v>250000</v>
      </c>
    </row>
    <row r="16" spans="1:7" x14ac:dyDescent="0.25">
      <c r="A16" s="58" t="s">
        <v>16</v>
      </c>
      <c r="B16" s="59"/>
      <c r="C16" s="59"/>
      <c r="D16" s="59"/>
      <c r="E16" s="59"/>
      <c r="F16" s="59"/>
      <c r="G16" s="60"/>
    </row>
    <row r="17" spans="1:7" x14ac:dyDescent="0.25">
      <c r="A17" s="13">
        <v>3.1</v>
      </c>
      <c r="B17" s="10" t="s">
        <v>17</v>
      </c>
      <c r="C17" s="5" t="s">
        <v>10</v>
      </c>
      <c r="D17" s="15">
        <v>300</v>
      </c>
      <c r="E17" s="7">
        <v>250</v>
      </c>
      <c r="F17" s="6">
        <f>D17*E17</f>
        <v>75000</v>
      </c>
      <c r="G17" s="17">
        <f>F17</f>
        <v>75000</v>
      </c>
    </row>
    <row r="18" spans="1:7" x14ac:dyDescent="0.25">
      <c r="A18" s="61" t="s">
        <v>13</v>
      </c>
      <c r="B18" s="62"/>
      <c r="C18" s="11"/>
      <c r="D18" s="11"/>
      <c r="E18" s="11"/>
      <c r="F18" s="12">
        <f>SUM(F17)</f>
        <v>75000</v>
      </c>
      <c r="G18" s="12">
        <f>SUM(G17)</f>
        <v>75000</v>
      </c>
    </row>
    <row r="19" spans="1:7" ht="16.5" customHeight="1" x14ac:dyDescent="0.25">
      <c r="A19" s="58" t="s">
        <v>18</v>
      </c>
      <c r="B19" s="59"/>
      <c r="C19" s="59"/>
      <c r="D19" s="59"/>
      <c r="E19" s="59"/>
      <c r="F19" s="59"/>
      <c r="G19" s="60"/>
    </row>
    <row r="20" spans="1:7" x14ac:dyDescent="0.25">
      <c r="A20" s="13">
        <v>4.0999999999999996</v>
      </c>
      <c r="B20" s="10" t="s">
        <v>19</v>
      </c>
      <c r="C20" s="5" t="s">
        <v>10</v>
      </c>
      <c r="D20" s="6">
        <v>4284.66</v>
      </c>
      <c r="E20" s="7">
        <v>70.017224237162296</v>
      </c>
      <c r="F20" s="6">
        <f>D20*E20</f>
        <v>299999.99999999977</v>
      </c>
      <c r="G20" s="17">
        <f>F20</f>
        <v>299999.99999999977</v>
      </c>
    </row>
    <row r="21" spans="1:7" ht="15.75" customHeight="1" x14ac:dyDescent="0.25">
      <c r="A21" s="61" t="s">
        <v>13</v>
      </c>
      <c r="B21" s="62"/>
      <c r="C21" s="11"/>
      <c r="D21" s="11"/>
      <c r="E21" s="11"/>
      <c r="F21" s="12">
        <f>SUM(F20)</f>
        <v>299999.99999999977</v>
      </c>
      <c r="G21" s="12">
        <f>SUM(G20)</f>
        <v>299999.99999999977</v>
      </c>
    </row>
    <row r="22" spans="1:7" ht="16.5" customHeight="1" x14ac:dyDescent="0.25">
      <c r="A22" s="58" t="s">
        <v>20</v>
      </c>
      <c r="B22" s="59"/>
      <c r="C22" s="59"/>
      <c r="D22" s="59"/>
      <c r="E22" s="59"/>
      <c r="F22" s="59"/>
      <c r="G22" s="60"/>
    </row>
    <row r="23" spans="1:7" x14ac:dyDescent="0.25">
      <c r="A23" s="13">
        <v>5.0999999999999996</v>
      </c>
      <c r="B23" s="10" t="s">
        <v>21</v>
      </c>
      <c r="C23" s="5" t="s">
        <v>10</v>
      </c>
      <c r="D23" s="6">
        <v>4768.62</v>
      </c>
      <c r="E23" s="18">
        <v>40</v>
      </c>
      <c r="F23" s="6">
        <f>D23*E23</f>
        <v>190744.8</v>
      </c>
      <c r="G23" s="17">
        <f>F23</f>
        <v>190744.8</v>
      </c>
    </row>
    <row r="24" spans="1:7" ht="15.75" customHeight="1" x14ac:dyDescent="0.25">
      <c r="A24" s="61" t="s">
        <v>13</v>
      </c>
      <c r="B24" s="62"/>
      <c r="C24" s="11"/>
      <c r="D24" s="11"/>
      <c r="E24" s="11"/>
      <c r="F24" s="12">
        <f>SUM(F23)</f>
        <v>190744.8</v>
      </c>
      <c r="G24" s="12">
        <f>SUM(G23)</f>
        <v>190744.8</v>
      </c>
    </row>
    <row r="25" spans="1:7" x14ac:dyDescent="0.25">
      <c r="A25" s="58" t="s">
        <v>22</v>
      </c>
      <c r="B25" s="59"/>
      <c r="C25" s="59"/>
      <c r="D25" s="59"/>
      <c r="E25" s="59"/>
      <c r="F25" s="59"/>
      <c r="G25" s="60"/>
    </row>
    <row r="26" spans="1:7" x14ac:dyDescent="0.25">
      <c r="A26" s="13">
        <v>6.1</v>
      </c>
      <c r="B26" s="10" t="s">
        <v>23</v>
      </c>
      <c r="C26" s="5" t="s">
        <v>10</v>
      </c>
      <c r="D26" s="6">
        <v>4768.62</v>
      </c>
      <c r="E26" s="18">
        <v>31</v>
      </c>
      <c r="F26" s="6">
        <f>D26*E26</f>
        <v>147827.22</v>
      </c>
      <c r="G26" s="17">
        <f>F26</f>
        <v>147827.22</v>
      </c>
    </row>
    <row r="27" spans="1:7" x14ac:dyDescent="0.25">
      <c r="A27" s="61" t="s">
        <v>13</v>
      </c>
      <c r="B27" s="62"/>
      <c r="C27" s="11"/>
      <c r="D27" s="11"/>
      <c r="E27" s="11"/>
      <c r="F27" s="12">
        <f>SUM(F26:F26)</f>
        <v>147827.22</v>
      </c>
      <c r="G27" s="12">
        <f>SUM(G26:G26)</f>
        <v>147827.22</v>
      </c>
    </row>
    <row r="28" spans="1:7" x14ac:dyDescent="0.25">
      <c r="A28" s="58" t="s">
        <v>24</v>
      </c>
      <c r="B28" s="59"/>
      <c r="C28" s="59"/>
      <c r="D28" s="59"/>
      <c r="E28" s="59"/>
      <c r="F28" s="59"/>
      <c r="G28" s="60"/>
    </row>
    <row r="29" spans="1:7" x14ac:dyDescent="0.25">
      <c r="A29" s="13">
        <v>7.1</v>
      </c>
      <c r="B29" s="10" t="s">
        <v>25</v>
      </c>
      <c r="C29" s="10" t="s">
        <v>26</v>
      </c>
      <c r="D29" s="10">
        <v>150</v>
      </c>
      <c r="E29" s="7">
        <v>2000</v>
      </c>
      <c r="F29" s="6">
        <f>D29*E29</f>
        <v>300000</v>
      </c>
      <c r="G29" s="17">
        <f>F29</f>
        <v>300000</v>
      </c>
    </row>
    <row r="30" spans="1:7" x14ac:dyDescent="0.25">
      <c r="A30" s="61" t="s">
        <v>13</v>
      </c>
      <c r="B30" s="62"/>
      <c r="C30" s="11"/>
      <c r="D30" s="11"/>
      <c r="E30" s="11"/>
      <c r="F30" s="12">
        <f>SUM(F29:F29)</f>
        <v>300000</v>
      </c>
      <c r="G30" s="12">
        <f>SUM(G29:G29)</f>
        <v>300000</v>
      </c>
    </row>
    <row r="31" spans="1:7" ht="16.5" customHeight="1" x14ac:dyDescent="0.25">
      <c r="A31" s="58" t="s">
        <v>27</v>
      </c>
      <c r="B31" s="59"/>
      <c r="C31" s="59"/>
      <c r="D31" s="59"/>
      <c r="E31" s="59"/>
      <c r="F31" s="59"/>
      <c r="G31" s="60"/>
    </row>
    <row r="32" spans="1:7" ht="24" x14ac:dyDescent="0.25">
      <c r="A32" s="13">
        <v>8.1</v>
      </c>
      <c r="B32" s="10" t="s">
        <v>28</v>
      </c>
      <c r="C32" s="10" t="s">
        <v>29</v>
      </c>
      <c r="D32" s="10">
        <v>1</v>
      </c>
      <c r="E32" s="6">
        <f>20000*12</f>
        <v>240000</v>
      </c>
      <c r="F32" s="6">
        <f>D32*E32</f>
        <v>240000</v>
      </c>
      <c r="G32" s="17">
        <f>F32</f>
        <v>240000</v>
      </c>
    </row>
    <row r="33" spans="1:12" ht="24" x14ac:dyDescent="0.25">
      <c r="A33" s="13">
        <v>8.1999999999999993</v>
      </c>
      <c r="B33" s="10" t="s">
        <v>30</v>
      </c>
      <c r="C33" s="10" t="s">
        <v>29</v>
      </c>
      <c r="D33" s="10">
        <v>2</v>
      </c>
      <c r="E33" s="6">
        <f>10000*2</f>
        <v>20000</v>
      </c>
      <c r="F33" s="6">
        <f>D33*E33</f>
        <v>40000</v>
      </c>
      <c r="G33" s="17">
        <f>F33</f>
        <v>40000</v>
      </c>
      <c r="L33" s="19"/>
    </row>
    <row r="34" spans="1:12" ht="24" x14ac:dyDescent="0.25">
      <c r="A34" s="13">
        <v>8.3000000000000007</v>
      </c>
      <c r="B34" s="10" t="s">
        <v>31</v>
      </c>
      <c r="C34" s="10" t="s">
        <v>29</v>
      </c>
      <c r="D34" s="10">
        <v>2</v>
      </c>
      <c r="E34" s="6">
        <f>10000*12</f>
        <v>120000</v>
      </c>
      <c r="F34" s="6">
        <f>D34*E34</f>
        <v>240000</v>
      </c>
      <c r="G34" s="17">
        <f>F34</f>
        <v>240000</v>
      </c>
      <c r="L34" s="19"/>
    </row>
    <row r="35" spans="1:12" x14ac:dyDescent="0.25">
      <c r="A35" s="61" t="s">
        <v>13</v>
      </c>
      <c r="B35" s="62"/>
      <c r="C35" s="11"/>
      <c r="D35" s="11"/>
      <c r="E35" s="11"/>
      <c r="F35" s="12">
        <f>SUM(F32:F34)</f>
        <v>520000</v>
      </c>
      <c r="G35" s="12">
        <f>SUM(G32:G34)</f>
        <v>520000</v>
      </c>
    </row>
    <row r="36" spans="1:12" ht="16.5" customHeight="1" x14ac:dyDescent="0.25">
      <c r="A36" s="58" t="s">
        <v>32</v>
      </c>
      <c r="B36" s="59"/>
      <c r="C36" s="59"/>
      <c r="D36" s="59"/>
      <c r="E36" s="59"/>
      <c r="F36" s="59"/>
      <c r="G36" s="60"/>
    </row>
    <row r="37" spans="1:12" ht="16.5" customHeight="1" x14ac:dyDescent="0.25">
      <c r="A37" s="14">
        <v>9.1</v>
      </c>
      <c r="B37" s="14" t="s">
        <v>33</v>
      </c>
      <c r="C37" s="20" t="s">
        <v>34</v>
      </c>
      <c r="D37" s="10">
        <v>20</v>
      </c>
      <c r="E37" s="6">
        <v>5000</v>
      </c>
      <c r="F37" s="6">
        <f>D37*E37</f>
        <v>100000</v>
      </c>
      <c r="G37" s="17">
        <f>F37</f>
        <v>100000</v>
      </c>
    </row>
    <row r="38" spans="1:12" x14ac:dyDescent="0.25">
      <c r="A38" s="61" t="s">
        <v>13</v>
      </c>
      <c r="B38" s="62"/>
      <c r="C38" s="11"/>
      <c r="D38" s="11"/>
      <c r="E38" s="11"/>
      <c r="F38" s="12">
        <f>SUM(F37)</f>
        <v>100000</v>
      </c>
      <c r="G38" s="12">
        <f>SUM(G37)</f>
        <v>100000</v>
      </c>
    </row>
    <row r="39" spans="1:12" x14ac:dyDescent="0.25">
      <c r="A39" s="58" t="s">
        <v>35</v>
      </c>
      <c r="B39" s="59"/>
      <c r="C39" s="59"/>
      <c r="D39" s="59"/>
      <c r="E39" s="59"/>
      <c r="F39" s="59"/>
      <c r="G39" s="60"/>
    </row>
    <row r="40" spans="1:12" x14ac:dyDescent="0.25">
      <c r="A40" s="13">
        <v>10.1</v>
      </c>
      <c r="B40" s="10" t="s">
        <v>36</v>
      </c>
      <c r="C40" s="10" t="s">
        <v>3</v>
      </c>
      <c r="D40" s="10">
        <v>5</v>
      </c>
      <c r="E40" s="6">
        <v>5000</v>
      </c>
      <c r="F40" s="6">
        <f>D40*E40</f>
        <v>25000</v>
      </c>
      <c r="G40" s="17">
        <f>F40</f>
        <v>25000</v>
      </c>
    </row>
    <row r="41" spans="1:12" x14ac:dyDescent="0.25">
      <c r="A41" s="61" t="s">
        <v>13</v>
      </c>
      <c r="B41" s="62"/>
      <c r="C41" s="11"/>
      <c r="D41" s="11"/>
      <c r="E41" s="11"/>
      <c r="F41" s="12">
        <f>SUM(F40)</f>
        <v>25000</v>
      </c>
      <c r="G41" s="12">
        <f>SUM(G40)</f>
        <v>25000</v>
      </c>
    </row>
    <row r="42" spans="1:12" x14ac:dyDescent="0.25">
      <c r="A42" s="58" t="s">
        <v>37</v>
      </c>
      <c r="B42" s="59"/>
      <c r="C42" s="59"/>
      <c r="D42" s="59"/>
      <c r="E42" s="59"/>
      <c r="F42" s="59"/>
      <c r="G42" s="60"/>
    </row>
    <row r="43" spans="1:12" x14ac:dyDescent="0.25">
      <c r="A43" s="13">
        <v>11.1</v>
      </c>
      <c r="B43" s="10" t="s">
        <v>38</v>
      </c>
      <c r="C43" s="10" t="s">
        <v>3</v>
      </c>
      <c r="D43" s="10">
        <v>18</v>
      </c>
      <c r="E43" s="6">
        <v>900</v>
      </c>
      <c r="F43" s="6">
        <f>D43*E43</f>
        <v>16200</v>
      </c>
      <c r="G43" s="17">
        <f>F43</f>
        <v>16200</v>
      </c>
    </row>
    <row r="44" spans="1:12" x14ac:dyDescent="0.25">
      <c r="A44" s="61" t="s">
        <v>13</v>
      </c>
      <c r="B44" s="62"/>
      <c r="C44" s="11"/>
      <c r="D44" s="11"/>
      <c r="E44" s="11"/>
      <c r="F44" s="12">
        <f>SUM(F43)</f>
        <v>16200</v>
      </c>
      <c r="G44" s="12">
        <f>SUM(G43)</f>
        <v>16200</v>
      </c>
    </row>
    <row r="45" spans="1:12" x14ac:dyDescent="0.25">
      <c r="A45" s="58" t="s">
        <v>39</v>
      </c>
      <c r="B45" s="59"/>
      <c r="C45" s="59"/>
      <c r="D45" s="59"/>
      <c r="E45" s="59"/>
      <c r="F45" s="59"/>
      <c r="G45" s="60"/>
    </row>
    <row r="46" spans="1:12" x14ac:dyDescent="0.25">
      <c r="A46" s="13">
        <v>12.1</v>
      </c>
      <c r="B46" s="10" t="s">
        <v>40</v>
      </c>
      <c r="C46" s="10" t="s">
        <v>41</v>
      </c>
      <c r="D46" s="10">
        <v>1</v>
      </c>
      <c r="E46" s="6">
        <v>10000</v>
      </c>
      <c r="F46" s="6">
        <f>D46*E46</f>
        <v>10000</v>
      </c>
      <c r="G46" s="17">
        <f>F46</f>
        <v>10000</v>
      </c>
    </row>
    <row r="47" spans="1:12" x14ac:dyDescent="0.25">
      <c r="A47" s="61" t="s">
        <v>13</v>
      </c>
      <c r="B47" s="62"/>
      <c r="C47" s="11"/>
      <c r="D47" s="11"/>
      <c r="E47" s="11"/>
      <c r="F47" s="12">
        <f>SUM(F46)</f>
        <v>10000</v>
      </c>
      <c r="G47" s="12">
        <f>SUM(G46)</f>
        <v>10000</v>
      </c>
    </row>
    <row r="48" spans="1:12" x14ac:dyDescent="0.25">
      <c r="A48" s="56" t="s">
        <v>42</v>
      </c>
      <c r="B48" s="57"/>
      <c r="C48" s="21"/>
      <c r="D48" s="21"/>
      <c r="E48" s="21"/>
      <c r="F48" s="22">
        <f>F47+F44+F41+F38+F35+F30+F27+F24+F21+F18+F15+F12</f>
        <v>2472793.7699999996</v>
      </c>
      <c r="G48" s="22">
        <f>G47+G44+G41+G38+G35+G30+G27+G24+G21+G18+G15+G12</f>
        <v>2472793.7699999996</v>
      </c>
    </row>
    <row r="49" spans="1:7" x14ac:dyDescent="0.25">
      <c r="A49" s="58" t="s">
        <v>43</v>
      </c>
      <c r="B49" s="59"/>
      <c r="C49" s="59"/>
      <c r="D49" s="59"/>
      <c r="E49" s="59"/>
      <c r="F49" s="59"/>
      <c r="G49" s="60"/>
    </row>
    <row r="50" spans="1:7" x14ac:dyDescent="0.25">
      <c r="A50" s="13">
        <v>13.1</v>
      </c>
      <c r="B50" s="10" t="s">
        <v>44</v>
      </c>
      <c r="C50" s="10" t="s">
        <v>34</v>
      </c>
      <c r="D50" s="10"/>
      <c r="E50" s="10"/>
      <c r="F50" s="17">
        <f>(F37+F26+F23+F20)*0.035</f>
        <v>25850.020699999994</v>
      </c>
      <c r="G50" s="17">
        <f>F50</f>
        <v>25850.020699999994</v>
      </c>
    </row>
    <row r="51" spans="1:7" x14ac:dyDescent="0.25">
      <c r="A51" s="61" t="s">
        <v>13</v>
      </c>
      <c r="B51" s="62"/>
      <c r="C51" s="11"/>
      <c r="D51" s="11"/>
      <c r="E51" s="11"/>
      <c r="F51" s="12">
        <f>SUM(F50)</f>
        <v>25850.020699999994</v>
      </c>
      <c r="G51" s="12">
        <f>SUM(G50)</f>
        <v>25850.020699999994</v>
      </c>
    </row>
    <row r="52" spans="1:7" ht="15" customHeight="1" x14ac:dyDescent="0.25">
      <c r="A52" s="63" t="s">
        <v>45</v>
      </c>
      <c r="B52" s="64"/>
      <c r="C52" s="23"/>
      <c r="D52" s="23"/>
      <c r="E52" s="23"/>
      <c r="F52" s="22">
        <f>F48+F51</f>
        <v>2498643.7906999998</v>
      </c>
      <c r="G52" s="22">
        <f>G48+G51</f>
        <v>2498643.7906999998</v>
      </c>
    </row>
  </sheetData>
  <mergeCells count="35">
    <mergeCell ref="A18:B18"/>
    <mergeCell ref="A5:G5"/>
    <mergeCell ref="A6:A7"/>
    <mergeCell ref="B6:B7"/>
    <mergeCell ref="C6:C7"/>
    <mergeCell ref="D6:D7"/>
    <mergeCell ref="E6:E7"/>
    <mergeCell ref="F6:F7"/>
    <mergeCell ref="A8:G8"/>
    <mergeCell ref="A12:B12"/>
    <mergeCell ref="A13:G13"/>
    <mergeCell ref="A15:B15"/>
    <mergeCell ref="A16:G16"/>
    <mergeCell ref="A38:B38"/>
    <mergeCell ref="A19:G19"/>
    <mergeCell ref="A21:B21"/>
    <mergeCell ref="A22:G22"/>
    <mergeCell ref="A24:B24"/>
    <mergeCell ref="A25:G25"/>
    <mergeCell ref="A27:B27"/>
    <mergeCell ref="A28:G28"/>
    <mergeCell ref="A30:B30"/>
    <mergeCell ref="A31:G31"/>
    <mergeCell ref="A35:B35"/>
    <mergeCell ref="A36:G36"/>
    <mergeCell ref="A48:B48"/>
    <mergeCell ref="A49:G49"/>
    <mergeCell ref="A51:B51"/>
    <mergeCell ref="A52:B52"/>
    <mergeCell ref="A39:G39"/>
    <mergeCell ref="A41:B41"/>
    <mergeCell ref="A42:G42"/>
    <mergeCell ref="A44:B44"/>
    <mergeCell ref="A45:G45"/>
    <mergeCell ref="A47:B47"/>
  </mergeCells>
  <pageMargins left="1.2086614170000001" right="0.70866141732283505" top="0.74803149606299202" bottom="0.74803149606299202" header="0.31496062992126" footer="0.31496062992126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6"/>
  <sheetViews>
    <sheetView showGridLines="0" topLeftCell="A10" zoomScale="190" zoomScaleNormal="190" workbookViewId="0">
      <selection activeCell="Q10" sqref="Q10"/>
    </sheetView>
  </sheetViews>
  <sheetFormatPr baseColWidth="10" defaultRowHeight="15" x14ac:dyDescent="0.25"/>
  <cols>
    <col min="1" max="1" width="4.28515625" customWidth="1"/>
    <col min="2" max="2" width="37.42578125" customWidth="1"/>
    <col min="3" max="3" width="5.140625" bestFit="1" customWidth="1"/>
    <col min="4" max="4" width="4.42578125" bestFit="1" customWidth="1"/>
    <col min="5" max="5" width="5" bestFit="1" customWidth="1"/>
    <col min="6" max="6" width="4" bestFit="1" customWidth="1"/>
    <col min="7" max="7" width="4.5703125" bestFit="1" customWidth="1"/>
    <col min="8" max="8" width="3.7109375" bestFit="1" customWidth="1"/>
    <col min="9" max="9" width="5.140625" bestFit="1" customWidth="1"/>
    <col min="10" max="10" width="4.28515625" bestFit="1" customWidth="1"/>
    <col min="11" max="11" width="4.5703125" bestFit="1" customWidth="1"/>
    <col min="12" max="12" width="4.140625" bestFit="1" customWidth="1"/>
    <col min="13" max="13" width="4.85546875" bestFit="1" customWidth="1"/>
    <col min="14" max="14" width="4" bestFit="1" customWidth="1"/>
  </cols>
  <sheetData>
    <row r="5" spans="1:14" ht="16.5" thickBot="1" x14ac:dyDescent="0.3">
      <c r="A5" s="68" t="s">
        <v>46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15.75" thickBot="1" x14ac:dyDescent="0.3">
      <c r="A6" s="69" t="s">
        <v>1</v>
      </c>
      <c r="B6" s="69" t="s">
        <v>47</v>
      </c>
      <c r="C6" s="71">
        <v>2017</v>
      </c>
      <c r="D6" s="72"/>
      <c r="E6" s="72"/>
      <c r="F6" s="72"/>
      <c r="G6" s="72"/>
      <c r="H6" s="73"/>
      <c r="I6" s="71">
        <v>2018</v>
      </c>
      <c r="J6" s="72"/>
      <c r="K6" s="72"/>
      <c r="L6" s="72"/>
      <c r="M6" s="72"/>
      <c r="N6" s="73"/>
    </row>
    <row r="7" spans="1:14" ht="15.75" thickBot="1" x14ac:dyDescent="0.3">
      <c r="A7" s="70"/>
      <c r="B7" s="70"/>
      <c r="C7" s="24" t="s">
        <v>48</v>
      </c>
      <c r="D7" s="25" t="s">
        <v>49</v>
      </c>
      <c r="E7" s="24" t="s">
        <v>50</v>
      </c>
      <c r="F7" s="25" t="s">
        <v>51</v>
      </c>
      <c r="G7" s="24" t="s">
        <v>52</v>
      </c>
      <c r="H7" s="25" t="s">
        <v>53</v>
      </c>
      <c r="I7" s="24" t="s">
        <v>54</v>
      </c>
      <c r="J7" s="25" t="s">
        <v>55</v>
      </c>
      <c r="K7" s="24" t="s">
        <v>56</v>
      </c>
      <c r="L7" s="25" t="s">
        <v>57</v>
      </c>
      <c r="M7" s="24" t="s">
        <v>58</v>
      </c>
      <c r="N7" s="26" t="s">
        <v>59</v>
      </c>
    </row>
    <row r="8" spans="1:14" x14ac:dyDescent="0.25">
      <c r="A8" s="27">
        <v>1</v>
      </c>
      <c r="B8" s="28" t="s">
        <v>60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30">
        <v>1.1000000000000001</v>
      </c>
      <c r="B9" s="4" t="s">
        <v>9</v>
      </c>
      <c r="C9" s="31"/>
      <c r="D9" s="31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x14ac:dyDescent="0.25">
      <c r="A10" s="30">
        <v>1.2</v>
      </c>
      <c r="B10" s="10" t="s">
        <v>11</v>
      </c>
      <c r="C10" s="31"/>
      <c r="D10" s="31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x14ac:dyDescent="0.25">
      <c r="A11" s="30">
        <v>1.3</v>
      </c>
      <c r="B11" s="10" t="s">
        <v>12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x14ac:dyDescent="0.25">
      <c r="A12" s="32">
        <v>2</v>
      </c>
      <c r="B12" s="33" t="s">
        <v>61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x14ac:dyDescent="0.25">
      <c r="A13" s="35">
        <v>2.1</v>
      </c>
      <c r="B13" s="14" t="s">
        <v>62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x14ac:dyDescent="0.25">
      <c r="A14" s="32">
        <v>3</v>
      </c>
      <c r="B14" s="33" t="s">
        <v>17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x14ac:dyDescent="0.25">
      <c r="A15" s="35">
        <v>3.1</v>
      </c>
      <c r="B15" s="36" t="s">
        <v>17</v>
      </c>
      <c r="C15" s="31"/>
      <c r="D15" s="34"/>
      <c r="E15" s="34"/>
      <c r="F15" s="34"/>
      <c r="G15" s="34"/>
      <c r="H15" s="31"/>
      <c r="I15" s="34"/>
      <c r="J15" s="34"/>
      <c r="K15" s="34"/>
      <c r="L15" s="34"/>
      <c r="M15" s="34"/>
      <c r="N15" s="34"/>
    </row>
    <row r="16" spans="1:14" x14ac:dyDescent="0.25">
      <c r="A16" s="32">
        <v>4</v>
      </c>
      <c r="B16" s="33" t="s">
        <v>63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x14ac:dyDescent="0.25">
      <c r="A17" s="35">
        <v>4.0999999999999996</v>
      </c>
      <c r="B17" s="10" t="s">
        <v>19</v>
      </c>
      <c r="C17" s="31"/>
      <c r="D17" s="31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x14ac:dyDescent="0.25">
      <c r="A18" s="32">
        <v>5</v>
      </c>
      <c r="B18" s="37" t="s">
        <v>21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spans="1:14" x14ac:dyDescent="0.25">
      <c r="A19" s="35">
        <v>5.0999999999999996</v>
      </c>
      <c r="B19" s="38" t="s">
        <v>21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25">
      <c r="A20" s="35">
        <v>6</v>
      </c>
      <c r="B20" s="39" t="s">
        <v>23</v>
      </c>
      <c r="C20" s="40"/>
      <c r="D20" s="40"/>
      <c r="E20" s="40"/>
      <c r="F20" s="40"/>
      <c r="G20" s="40"/>
      <c r="H20" s="41"/>
      <c r="I20" s="42"/>
      <c r="J20" s="42"/>
      <c r="K20" s="42"/>
      <c r="L20" s="42"/>
      <c r="M20" s="42"/>
      <c r="N20" s="42"/>
    </row>
    <row r="21" spans="1:14" x14ac:dyDescent="0.25">
      <c r="A21" s="35">
        <v>6.1</v>
      </c>
      <c r="B21" s="38" t="s">
        <v>23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x14ac:dyDescent="0.25">
      <c r="A22" s="32">
        <v>7</v>
      </c>
      <c r="B22" s="33" t="s">
        <v>64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x14ac:dyDescent="0.25">
      <c r="A23" s="35">
        <v>7.1</v>
      </c>
      <c r="B23" s="36" t="s">
        <v>25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25">
      <c r="A24" s="32">
        <v>8</v>
      </c>
      <c r="B24" s="43" t="s">
        <v>29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x14ac:dyDescent="0.25">
      <c r="A25" s="35">
        <v>8.1</v>
      </c>
      <c r="B25" s="10" t="s">
        <v>28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x14ac:dyDescent="0.25">
      <c r="A26" s="35">
        <v>8.1999999999999993</v>
      </c>
      <c r="B26" s="10" t="s">
        <v>30</v>
      </c>
      <c r="C26" s="31"/>
      <c r="D26" s="31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4" x14ac:dyDescent="0.25">
      <c r="A27" s="35">
        <v>8.3000000000000007</v>
      </c>
      <c r="B27" s="10" t="s">
        <v>31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x14ac:dyDescent="0.25">
      <c r="A28" s="32">
        <v>9</v>
      </c>
      <c r="B28" s="43" t="s">
        <v>65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x14ac:dyDescent="0.25">
      <c r="A29" s="35">
        <v>9.1</v>
      </c>
      <c r="B29" s="14" t="s">
        <v>33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25">
      <c r="A30" s="32">
        <v>10</v>
      </c>
      <c r="B30" s="43" t="s">
        <v>66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x14ac:dyDescent="0.25">
      <c r="A31" s="44">
        <v>10.1</v>
      </c>
      <c r="B31" s="45" t="s">
        <v>36</v>
      </c>
      <c r="C31" s="46"/>
      <c r="D31" s="46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x14ac:dyDescent="0.25">
      <c r="A32" s="48">
        <v>11</v>
      </c>
      <c r="B32" s="49" t="s">
        <v>67</v>
      </c>
      <c r="C32" s="50"/>
      <c r="D32" s="50"/>
      <c r="E32" s="50"/>
      <c r="F32" s="50"/>
      <c r="G32" s="50"/>
      <c r="H32" s="50"/>
      <c r="I32" s="50"/>
      <c r="J32" s="50"/>
      <c r="K32" s="50"/>
      <c r="L32" s="51"/>
      <c r="M32" s="51"/>
      <c r="N32" s="52"/>
    </row>
    <row r="33" spans="1:14" x14ac:dyDescent="0.25">
      <c r="A33" s="44">
        <v>11.1</v>
      </c>
      <c r="B33" s="53" t="s">
        <v>38</v>
      </c>
      <c r="C33" s="54"/>
      <c r="D33" s="54"/>
      <c r="E33" s="54"/>
      <c r="F33" s="54"/>
      <c r="G33" s="54"/>
      <c r="H33" s="54"/>
      <c r="I33" s="54"/>
      <c r="J33" s="54"/>
      <c r="K33" s="54"/>
      <c r="L33" s="31"/>
      <c r="M33" s="31"/>
      <c r="N33" s="31"/>
    </row>
    <row r="34" spans="1:14" x14ac:dyDescent="0.25">
      <c r="A34" s="32">
        <v>12</v>
      </c>
      <c r="B34" s="33" t="s">
        <v>68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x14ac:dyDescent="0.25">
      <c r="A35" s="44">
        <v>12.1</v>
      </c>
      <c r="B35" s="10" t="s">
        <v>40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31"/>
      <c r="N35" s="31"/>
    </row>
    <row r="36" spans="1:14" x14ac:dyDescent="0.25">
      <c r="A36" s="32">
        <v>13</v>
      </c>
      <c r="B36" s="33" t="s">
        <v>69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</sheetData>
  <mergeCells count="5">
    <mergeCell ref="A5:N5"/>
    <mergeCell ref="A6:A7"/>
    <mergeCell ref="B6:B7"/>
    <mergeCell ref="C6:H6"/>
    <mergeCell ref="I6:N6"/>
  </mergeCells>
  <pageMargins left="1.4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Presupuesto</vt:lpstr>
      <vt:lpstr>Calendario de actividades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PLANFICACION-D</dc:creator>
  <cp:lastModifiedBy>L A Informacion</cp:lastModifiedBy>
  <dcterms:created xsi:type="dcterms:W3CDTF">2018-05-15T18:41:40Z</dcterms:created>
  <dcterms:modified xsi:type="dcterms:W3CDTF">2018-05-16T13:24:47Z</dcterms:modified>
</cp:coreProperties>
</file>