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1889C033-AD93-4E7C-913A-B782EB027D16}" xr6:coauthVersionLast="47" xr6:coauthVersionMax="47" xr10:uidLastSave="{00000000-0000-0000-0000-000000000000}"/>
  <bookViews>
    <workbookView xWindow="-120" yWindow="-120" windowWidth="20730" windowHeight="11040" xr2:uid="{72AF4AD4-1B31-49F4-BA22-19FCEDEA326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J26" i="1"/>
  <c r="H26" i="1"/>
  <c r="K25" i="1"/>
  <c r="I25" i="1"/>
  <c r="K24" i="1"/>
  <c r="I24" i="1"/>
  <c r="M24" i="1" s="1"/>
  <c r="K23" i="1"/>
  <c r="I23" i="1"/>
  <c r="M23" i="1" s="1"/>
  <c r="K22" i="1"/>
  <c r="I22" i="1"/>
  <c r="M22" i="1" s="1"/>
  <c r="K21" i="1"/>
  <c r="I21" i="1"/>
  <c r="M21" i="1" s="1"/>
  <c r="K20" i="1"/>
  <c r="I20" i="1"/>
  <c r="M20" i="1" s="1"/>
  <c r="K19" i="1"/>
  <c r="I19" i="1"/>
  <c r="M19" i="1" s="1"/>
  <c r="K18" i="1"/>
  <c r="I18" i="1"/>
  <c r="K17" i="1"/>
  <c r="I17" i="1"/>
  <c r="K16" i="1"/>
  <c r="I16" i="1"/>
  <c r="M16" i="1" s="1"/>
  <c r="K15" i="1"/>
  <c r="I15" i="1"/>
  <c r="K14" i="1"/>
  <c r="I14" i="1"/>
  <c r="M14" i="1" s="1"/>
  <c r="K13" i="1"/>
  <c r="I13" i="1"/>
  <c r="M13" i="1" s="1"/>
  <c r="K12" i="1"/>
  <c r="I12" i="1"/>
  <c r="M12" i="1" s="1"/>
  <c r="K11" i="1"/>
  <c r="I11" i="1"/>
  <c r="M25" i="1" l="1"/>
  <c r="K26" i="1"/>
  <c r="M15" i="1"/>
  <c r="M17" i="1"/>
  <c r="I26" i="1"/>
  <c r="M18" i="1"/>
  <c r="M11" i="1"/>
  <c r="M26" i="1" l="1"/>
  <c r="A10" i="1"/>
</calcChain>
</file>

<file path=xl/sharedStrings.xml><?xml version="1.0" encoding="utf-8"?>
<sst xmlns="http://schemas.openxmlformats.org/spreadsheetml/2006/main" count="102" uniqueCount="67">
  <si>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</si>
  <si>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</si>
  <si>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DEPARTAMENTO DE RECURSOS HUMANOS </t>
  </si>
  <si>
    <t>No.</t>
  </si>
  <si>
    <t>Nombre (s) y Apellido (s)</t>
  </si>
  <si>
    <t>Género</t>
  </si>
  <si>
    <t>Funsión</t>
  </si>
  <si>
    <t>Departamento</t>
  </si>
  <si>
    <t>Estatus</t>
  </si>
  <si>
    <t>S. Bruto</t>
  </si>
  <si>
    <t>AFP</t>
  </si>
  <si>
    <t>ISR</t>
  </si>
  <si>
    <t>SFS</t>
  </si>
  <si>
    <t xml:space="preserve">Otros Descuentos </t>
  </si>
  <si>
    <t>S. Neto</t>
  </si>
  <si>
    <t>Elizabeth Séptimo  Brand</t>
  </si>
  <si>
    <t>Femenino</t>
  </si>
  <si>
    <t xml:space="preserve">Enc. División Herbario </t>
  </si>
  <si>
    <t xml:space="preserve">Dpto. de Botánica </t>
  </si>
  <si>
    <t>Interinato</t>
  </si>
  <si>
    <t>Fleudy Antonio Paredes Javier</t>
  </si>
  <si>
    <t>Masculino</t>
  </si>
  <si>
    <t xml:space="preserve">Enc. División de Presupuesto </t>
  </si>
  <si>
    <t>Dirección General</t>
  </si>
  <si>
    <t>Jenifer Odil Agramante Ramírez</t>
  </si>
  <si>
    <t xml:space="preserve">Tecn. De Planificación y Desarrollo </t>
  </si>
  <si>
    <t>Juan Carlos Pimentel Soto</t>
  </si>
  <si>
    <t xml:space="preserve">Soporte Técnico Informático </t>
  </si>
  <si>
    <t>Depto. Informatico</t>
  </si>
  <si>
    <t>Mayrelis Mercedes Morales Meyer</t>
  </si>
  <si>
    <t xml:space="preserve">Enc. División de Evolución del Desempeño y Capacitación </t>
  </si>
  <si>
    <t>Dpto. Administrativo</t>
  </si>
  <si>
    <t>Teodoro Clase García</t>
  </si>
  <si>
    <t xml:space="preserve">Enc. Dpto. Botánica </t>
  </si>
  <si>
    <t>Yuraisy Rodríguez Batista</t>
  </si>
  <si>
    <t xml:space="preserve">Enc. De Sección de Cultivo In-vitro  </t>
  </si>
  <si>
    <t xml:space="preserve">Zoilo Richardson López  </t>
  </si>
  <si>
    <t>Enc. De Registro de Plantas y Manejo de Colecciones Vivas</t>
  </si>
  <si>
    <t xml:space="preserve">Dpto. de Horticultura </t>
  </si>
  <si>
    <t>Arihana Francisco Villafaña</t>
  </si>
  <si>
    <t>Analista Financiero</t>
  </si>
  <si>
    <t>Francis Claritssa Grullon</t>
  </si>
  <si>
    <t>Investigador Cultivo In Vitro</t>
  </si>
  <si>
    <t xml:space="preserve">Dpto. de Horticutura </t>
  </si>
  <si>
    <t>Diony Rafael Eduardo Valdez</t>
  </si>
  <si>
    <t>Analista de Desarrollo Institucional</t>
  </si>
  <si>
    <t>Nayely Michelle Diaz</t>
  </si>
  <si>
    <t>Peiodista</t>
  </si>
  <si>
    <t>Ileana Michel Perez Solano</t>
  </si>
  <si>
    <t>Dpto. Financiero</t>
  </si>
  <si>
    <t>Annoris Florentino Encarnación</t>
  </si>
  <si>
    <t>Analista Legal</t>
  </si>
  <si>
    <t>Cecilia Andreina Montas Lopez</t>
  </si>
  <si>
    <t>Tecn. En Educación Ambiental</t>
  </si>
  <si>
    <t>Dpto. Educación Ambiental</t>
  </si>
  <si>
    <t>TOTALES RD$</t>
  </si>
  <si>
    <t>Irma Peña</t>
  </si>
  <si>
    <t>Preparado por:</t>
  </si>
  <si>
    <t>Revisado por:</t>
  </si>
  <si>
    <t>Observaciones: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</si>
  <si>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</si>
  <si>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</si>
  <si>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</si>
  <si>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RD$1,715.46por cada dependiente adicional registrado. </t>
  </si>
  <si>
    <t>Contenido color azul: opcional</t>
  </si>
  <si>
    <t>NÓMINA CORRESPONDIENTE AL PERSONAL DE INTERINATO, OCTUBRE 2025</t>
  </si>
  <si>
    <t>Erika 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</si>
</sst>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43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3" borderId="1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 wrapText="1"/>
    </xf>
    <xf numFmtId="43" fontId="6" fillId="4" borderId="2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3" xfId="0" applyFont="1" applyBorder="1"/>
    <xf numFmtId="164" fontId="7" fillId="2" borderId="3" xfId="3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2" borderId="3" xfId="2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indent="3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/>
    </xf>
  </cellXfs>
  <cellStyles count="4">
    <cellStyle name="Millares" xfId="1" builtinId="3"/>
    <cellStyle name="Millares 2 2" xfId="3" xr:uid="{08E8C677-E645-4ABB-A0FC-86AEA92E9616}"/>
    <cellStyle name="Normal" xfId="0" builtinId="0"/>
    <cellStyle name="Normal 2" xfId="2" xr:uid="{466C006E-0C0E-4C28-831B-75C889B0F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30</xdr:row>
      <xdr:rowOff>0</xdr:rowOff>
    </xdr:from>
    <xdr:to>
      <xdr:col>12</xdr:col>
      <xdr:colOff>325278</xdr:colOff>
      <xdr:row>30</xdr:row>
      <xdr:rowOff>15240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DB90348E-767D-4F5D-ADEE-2ECC14217D9A}"/>
            </a:ext>
          </a:extLst>
        </xdr:cNvPr>
        <xdr:cNvCxnSpPr/>
      </xdr:nvCxnSpPr>
      <xdr:spPr>
        <a:xfrm>
          <a:off x="11087100" y="12715875"/>
          <a:ext cx="3287553" cy="152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30162</xdr:colOff>
      <xdr:row>29</xdr:row>
      <xdr:rowOff>500166</xdr:rowOff>
    </xdr:from>
    <xdr:to>
      <xdr:col>3</xdr:col>
      <xdr:colOff>688180</xdr:colOff>
      <xdr:row>29</xdr:row>
      <xdr:rowOff>502443</xdr:rowOff>
    </xdr:to>
    <xdr:cxnSp macro="">
      <xdr:nvCxnSpPr>
        <xdr:cNvPr id="3" name="5 Conector recto">
          <a:extLst>
            <a:ext uri="{FF2B5EF4-FFF2-40B4-BE49-F238E27FC236}">
              <a16:creationId xmlns:a16="http://schemas.microsoft.com/office/drawing/2014/main" id="{ACFFF4EB-3B69-49F7-A2CF-DB8B03C094AA}"/>
            </a:ext>
          </a:extLst>
        </xdr:cNvPr>
        <xdr:cNvCxnSpPr/>
      </xdr:nvCxnSpPr>
      <xdr:spPr>
        <a:xfrm>
          <a:off x="639762" y="12711216"/>
          <a:ext cx="3382168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929429</xdr:colOff>
      <xdr:row>4</xdr:row>
      <xdr:rowOff>190500</xdr:rowOff>
    </xdr:from>
    <xdr:ext cx="2959519" cy="1343527"/>
    <xdr:pic>
      <xdr:nvPicPr>
        <xdr:cNvPr id="4" name="4 Imagen">
          <a:extLst>
            <a:ext uri="{FF2B5EF4-FFF2-40B4-BE49-F238E27FC236}">
              <a16:creationId xmlns:a16="http://schemas.microsoft.com/office/drawing/2014/main" id="{E9DDF02E-1BF1-4A72-A926-8542C6ED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729" y="2171700"/>
          <a:ext cx="2959519" cy="134352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633CB-D891-4031-9E03-EC9B88060A80}">
  <sheetPr>
    <pageSetUpPr fitToPage="1"/>
  </sheetPr>
  <dimension ref="A6:M41"/>
  <sheetViews>
    <sheetView tabSelected="1" topLeftCell="B4" workbookViewId="0">
      <selection activeCell="H29" sqref="H29"/>
    </sheetView>
  </sheetViews>
  <sheetFormatPr baseColWidth="10" defaultColWidth="39.7109375" defaultRowHeight="39" customHeight="1" x14ac:dyDescent="0.25"/>
  <cols>
    <col min="1" max="1" width="39.7109375" hidden="1" customWidth="1"/>
    <col min="2" max="2" width="13" customWidth="1"/>
    <col min="4" max="4" width="23.5703125" customWidth="1"/>
    <col min="6" max="6" width="36.28515625" customWidth="1"/>
    <col min="7" max="7" width="20.42578125" customWidth="1"/>
    <col min="8" max="8" width="26.42578125" customWidth="1"/>
    <col min="9" max="9" width="24.140625" customWidth="1"/>
    <col min="10" max="10" width="18.85546875" customWidth="1"/>
    <col min="11" max="11" width="22.5703125" customWidth="1"/>
    <col min="12" max="12" width="23.140625" customWidth="1"/>
    <col min="13" max="13" width="25.85546875" customWidth="1"/>
  </cols>
  <sheetData>
    <row r="6" spans="1:13" ht="39" customHeight="1" x14ac:dyDescent="0.35">
      <c r="B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9" customHeight="1" x14ac:dyDescent="0.35">
      <c r="B7" s="2"/>
      <c r="C7" s="3"/>
      <c r="D7" s="2"/>
      <c r="E7" s="4"/>
      <c r="F7" s="5"/>
      <c r="G7" s="6" t="s">
        <v>0</v>
      </c>
      <c r="H7" s="2" t="s">
        <v>1</v>
      </c>
      <c r="I7" s="7"/>
      <c r="J7" s="8"/>
      <c r="K7" s="2"/>
      <c r="L7" s="2"/>
      <c r="M7" s="2"/>
    </row>
    <row r="8" spans="1:13" ht="20.25" customHeight="1" x14ac:dyDescent="0.3">
      <c r="B8" s="47" t="s">
        <v>2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ht="19.5" customHeight="1" x14ac:dyDescent="0.3">
      <c r="B9" s="47" t="s">
        <v>65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ht="39" customHeight="1" x14ac:dyDescent="0.3">
      <c r="A10">
        <f ca="1">10:17</f>
        <v>0</v>
      </c>
      <c r="B10" s="9" t="s">
        <v>3</v>
      </c>
      <c r="C10" s="10" t="s">
        <v>4</v>
      </c>
      <c r="D10" s="11" t="s">
        <v>5</v>
      </c>
      <c r="E10" s="12" t="s">
        <v>6</v>
      </c>
      <c r="F10" s="12" t="s">
        <v>7</v>
      </c>
      <c r="G10" s="12" t="s">
        <v>8</v>
      </c>
      <c r="H10" s="13" t="s">
        <v>9</v>
      </c>
      <c r="I10" s="13" t="s">
        <v>10</v>
      </c>
      <c r="J10" s="13" t="s">
        <v>11</v>
      </c>
      <c r="K10" s="13" t="s">
        <v>12</v>
      </c>
      <c r="L10" s="14" t="s">
        <v>13</v>
      </c>
      <c r="M10" s="15" t="s">
        <v>14</v>
      </c>
    </row>
    <row r="11" spans="1:13" ht="39" customHeight="1" x14ac:dyDescent="0.3">
      <c r="B11" s="16">
        <v>1</v>
      </c>
      <c r="C11" s="17" t="s">
        <v>15</v>
      </c>
      <c r="D11" s="18" t="s">
        <v>16</v>
      </c>
      <c r="E11" s="19" t="s">
        <v>17</v>
      </c>
      <c r="F11" s="20" t="s">
        <v>18</v>
      </c>
      <c r="G11" s="20" t="s">
        <v>19</v>
      </c>
      <c r="H11" s="18">
        <v>28000</v>
      </c>
      <c r="I11" s="18">
        <f t="shared" ref="I11:I25" si="0">+H11*2.87%</f>
        <v>803.6</v>
      </c>
      <c r="J11" s="18">
        <v>0</v>
      </c>
      <c r="K11" s="18">
        <f t="shared" ref="K11:K25" si="1">+H11*3.04%</f>
        <v>851.2</v>
      </c>
      <c r="L11" s="18">
        <v>4548.59</v>
      </c>
      <c r="M11" s="18">
        <f t="shared" ref="M11:M25" si="2">+H11-I11-J11-K11-L11</f>
        <v>21796.61</v>
      </c>
    </row>
    <row r="12" spans="1:13" ht="39" customHeight="1" x14ac:dyDescent="0.3">
      <c r="B12" s="16">
        <v>2</v>
      </c>
      <c r="C12" s="21" t="s">
        <v>20</v>
      </c>
      <c r="D12" s="18" t="s">
        <v>21</v>
      </c>
      <c r="E12" s="19" t="s">
        <v>22</v>
      </c>
      <c r="F12" s="20" t="s">
        <v>23</v>
      </c>
      <c r="G12" s="20" t="s">
        <v>19</v>
      </c>
      <c r="H12" s="18">
        <v>28000</v>
      </c>
      <c r="I12" s="18">
        <f t="shared" si="0"/>
        <v>803.6</v>
      </c>
      <c r="J12" s="18">
        <v>0</v>
      </c>
      <c r="K12" s="18">
        <f t="shared" si="1"/>
        <v>851.2</v>
      </c>
      <c r="L12" s="18">
        <v>4548.59</v>
      </c>
      <c r="M12" s="18">
        <f t="shared" si="2"/>
        <v>21796.61</v>
      </c>
    </row>
    <row r="13" spans="1:13" ht="39" customHeight="1" x14ac:dyDescent="0.3">
      <c r="B13" s="16">
        <v>3</v>
      </c>
      <c r="C13" s="17" t="s">
        <v>24</v>
      </c>
      <c r="D13" s="18" t="s">
        <v>16</v>
      </c>
      <c r="E13" s="19" t="s">
        <v>25</v>
      </c>
      <c r="F13" s="20" t="s">
        <v>23</v>
      </c>
      <c r="G13" s="20" t="s">
        <v>19</v>
      </c>
      <c r="H13" s="18">
        <v>8000</v>
      </c>
      <c r="I13" s="18">
        <f t="shared" si="0"/>
        <v>229.6</v>
      </c>
      <c r="J13" s="18">
        <v>0</v>
      </c>
      <c r="K13" s="18">
        <f t="shared" si="1"/>
        <v>243.2</v>
      </c>
      <c r="L13" s="18">
        <v>0</v>
      </c>
      <c r="M13" s="18">
        <f t="shared" si="2"/>
        <v>7527.2</v>
      </c>
    </row>
    <row r="14" spans="1:13" ht="39" customHeight="1" x14ac:dyDescent="0.3">
      <c r="B14" s="16">
        <v>4</v>
      </c>
      <c r="C14" s="17" t="s">
        <v>26</v>
      </c>
      <c r="D14" s="18" t="s">
        <v>21</v>
      </c>
      <c r="E14" s="22" t="s">
        <v>27</v>
      </c>
      <c r="F14" s="23" t="s">
        <v>28</v>
      </c>
      <c r="G14" s="20" t="s">
        <v>19</v>
      </c>
      <c r="H14" s="18">
        <v>11000</v>
      </c>
      <c r="I14" s="18">
        <f t="shared" si="0"/>
        <v>315.7</v>
      </c>
      <c r="J14" s="18">
        <v>0</v>
      </c>
      <c r="K14" s="18">
        <f t="shared" si="1"/>
        <v>334.4</v>
      </c>
      <c r="L14" s="18">
        <v>0</v>
      </c>
      <c r="M14" s="18">
        <f t="shared" si="2"/>
        <v>10349.9</v>
      </c>
    </row>
    <row r="15" spans="1:13" ht="39" customHeight="1" x14ac:dyDescent="0.3">
      <c r="B15" s="16">
        <v>5</v>
      </c>
      <c r="C15" s="21" t="s">
        <v>29</v>
      </c>
      <c r="D15" s="18" t="s">
        <v>16</v>
      </c>
      <c r="E15" s="19" t="s">
        <v>30</v>
      </c>
      <c r="F15" s="20" t="s">
        <v>31</v>
      </c>
      <c r="G15" s="20" t="s">
        <v>19</v>
      </c>
      <c r="H15" s="18">
        <v>22500</v>
      </c>
      <c r="I15" s="18">
        <f t="shared" si="0"/>
        <v>645.75</v>
      </c>
      <c r="J15" s="18">
        <v>0</v>
      </c>
      <c r="K15" s="18">
        <f t="shared" si="1"/>
        <v>684</v>
      </c>
      <c r="L15" s="18">
        <v>3772.49</v>
      </c>
      <c r="M15" s="18">
        <f t="shared" si="2"/>
        <v>17397.760000000002</v>
      </c>
    </row>
    <row r="16" spans="1:13" ht="39" customHeight="1" x14ac:dyDescent="0.3">
      <c r="B16" s="16">
        <v>6</v>
      </c>
      <c r="C16" s="17" t="s">
        <v>32</v>
      </c>
      <c r="D16" s="18" t="s">
        <v>21</v>
      </c>
      <c r="E16" s="24" t="s">
        <v>33</v>
      </c>
      <c r="F16" s="20" t="s">
        <v>18</v>
      </c>
      <c r="G16" s="20" t="s">
        <v>19</v>
      </c>
      <c r="H16" s="18">
        <v>35000</v>
      </c>
      <c r="I16" s="18">
        <f t="shared" si="0"/>
        <v>1004.5</v>
      </c>
      <c r="J16" s="18">
        <v>0</v>
      </c>
      <c r="K16" s="18">
        <f t="shared" si="1"/>
        <v>1064</v>
      </c>
      <c r="L16" s="18">
        <v>6723.06</v>
      </c>
      <c r="M16" s="18">
        <f t="shared" si="2"/>
        <v>26208.44</v>
      </c>
    </row>
    <row r="17" spans="2:13" ht="39" customHeight="1" x14ac:dyDescent="0.3">
      <c r="B17" s="16">
        <v>7</v>
      </c>
      <c r="C17" s="17" t="s">
        <v>34</v>
      </c>
      <c r="D17" s="18" t="s">
        <v>16</v>
      </c>
      <c r="E17" s="19" t="s">
        <v>35</v>
      </c>
      <c r="F17" s="20" t="s">
        <v>18</v>
      </c>
      <c r="G17" s="20" t="s">
        <v>19</v>
      </c>
      <c r="H17" s="18">
        <v>11000</v>
      </c>
      <c r="I17" s="18">
        <f t="shared" si="0"/>
        <v>315.7</v>
      </c>
      <c r="J17" s="18">
        <v>0</v>
      </c>
      <c r="K17" s="18">
        <f t="shared" si="1"/>
        <v>334.4</v>
      </c>
      <c r="L17" s="18">
        <v>1552.49</v>
      </c>
      <c r="M17" s="18">
        <f t="shared" si="2"/>
        <v>8797.41</v>
      </c>
    </row>
    <row r="18" spans="2:13" ht="39" customHeight="1" x14ac:dyDescent="0.3">
      <c r="B18" s="16">
        <v>8</v>
      </c>
      <c r="C18" s="17" t="s">
        <v>36</v>
      </c>
      <c r="D18" s="18" t="s">
        <v>21</v>
      </c>
      <c r="E18" s="22" t="s">
        <v>37</v>
      </c>
      <c r="F18" s="20" t="s">
        <v>38</v>
      </c>
      <c r="G18" s="20" t="s">
        <v>19</v>
      </c>
      <c r="H18" s="18">
        <v>8000</v>
      </c>
      <c r="I18" s="18">
        <f t="shared" si="0"/>
        <v>229.6</v>
      </c>
      <c r="J18" s="18">
        <v>0</v>
      </c>
      <c r="K18" s="18">
        <f t="shared" si="1"/>
        <v>243.2</v>
      </c>
      <c r="L18" s="18">
        <v>1504.59</v>
      </c>
      <c r="M18" s="18">
        <f t="shared" si="2"/>
        <v>6022.61</v>
      </c>
    </row>
    <row r="19" spans="2:13" ht="39" customHeight="1" x14ac:dyDescent="0.3">
      <c r="B19" s="16">
        <v>9</v>
      </c>
      <c r="C19" s="17" t="s">
        <v>39</v>
      </c>
      <c r="D19" s="18" t="s">
        <v>16</v>
      </c>
      <c r="E19" s="24" t="s">
        <v>40</v>
      </c>
      <c r="F19" s="20" t="s">
        <v>23</v>
      </c>
      <c r="G19" s="20" t="s">
        <v>19</v>
      </c>
      <c r="H19" s="18">
        <v>13000</v>
      </c>
      <c r="I19" s="18">
        <f t="shared" si="0"/>
        <v>373.1</v>
      </c>
      <c r="J19" s="18">
        <v>0</v>
      </c>
      <c r="K19" s="18">
        <f t="shared" si="1"/>
        <v>395.2</v>
      </c>
      <c r="L19" s="18">
        <v>1148.4000000000001</v>
      </c>
      <c r="M19" s="18">
        <f t="shared" si="2"/>
        <v>11083.3</v>
      </c>
    </row>
    <row r="20" spans="2:13" ht="39" customHeight="1" x14ac:dyDescent="0.3">
      <c r="B20" s="16">
        <v>10</v>
      </c>
      <c r="C20" s="17" t="s">
        <v>41</v>
      </c>
      <c r="D20" s="18" t="s">
        <v>16</v>
      </c>
      <c r="E20" s="22" t="s">
        <v>42</v>
      </c>
      <c r="F20" s="20" t="s">
        <v>43</v>
      </c>
      <c r="G20" s="20" t="s">
        <v>19</v>
      </c>
      <c r="H20" s="18">
        <v>5000</v>
      </c>
      <c r="I20" s="18">
        <f t="shared" si="0"/>
        <v>143.5</v>
      </c>
      <c r="J20" s="18">
        <v>0</v>
      </c>
      <c r="K20" s="18">
        <f t="shared" si="1"/>
        <v>152</v>
      </c>
      <c r="L20" s="18">
        <v>1148.4000000000001</v>
      </c>
      <c r="M20" s="18">
        <f t="shared" si="2"/>
        <v>3556.1</v>
      </c>
    </row>
    <row r="21" spans="2:13" ht="39" customHeight="1" x14ac:dyDescent="0.3">
      <c r="B21" s="16">
        <v>11</v>
      </c>
      <c r="C21" s="17" t="s">
        <v>44</v>
      </c>
      <c r="D21" s="18" t="s">
        <v>21</v>
      </c>
      <c r="E21" s="22" t="s">
        <v>45</v>
      </c>
      <c r="F21" s="20" t="s">
        <v>23</v>
      </c>
      <c r="G21" s="20" t="s">
        <v>19</v>
      </c>
      <c r="H21" s="18">
        <v>13500</v>
      </c>
      <c r="I21" s="18">
        <f t="shared" si="0"/>
        <v>387.45</v>
      </c>
      <c r="J21" s="18">
        <v>0</v>
      </c>
      <c r="K21" s="18">
        <f t="shared" si="1"/>
        <v>410.4</v>
      </c>
      <c r="L21" s="18">
        <v>1148.4000000000001</v>
      </c>
      <c r="M21" s="18">
        <f t="shared" si="2"/>
        <v>11553.75</v>
      </c>
    </row>
    <row r="22" spans="2:13" ht="39" customHeight="1" x14ac:dyDescent="0.3">
      <c r="B22" s="16">
        <v>12</v>
      </c>
      <c r="C22" s="17" t="s">
        <v>46</v>
      </c>
      <c r="D22" s="18" t="s">
        <v>16</v>
      </c>
      <c r="E22" s="25" t="s">
        <v>47</v>
      </c>
      <c r="F22" s="20" t="s">
        <v>23</v>
      </c>
      <c r="G22" s="20" t="s">
        <v>19</v>
      </c>
      <c r="H22" s="18">
        <v>13000</v>
      </c>
      <c r="I22" s="18">
        <f t="shared" si="0"/>
        <v>373.1</v>
      </c>
      <c r="J22" s="18">
        <v>0</v>
      </c>
      <c r="K22" s="18">
        <f t="shared" si="1"/>
        <v>395.2</v>
      </c>
      <c r="L22" s="18">
        <v>1148.4000000000001</v>
      </c>
      <c r="M22" s="18">
        <f t="shared" si="2"/>
        <v>11083.3</v>
      </c>
    </row>
    <row r="23" spans="2:13" ht="39" customHeight="1" x14ac:dyDescent="0.3">
      <c r="B23" s="16">
        <v>13</v>
      </c>
      <c r="C23" s="17" t="s">
        <v>48</v>
      </c>
      <c r="D23" s="18" t="s">
        <v>16</v>
      </c>
      <c r="E23" s="25" t="s">
        <v>40</v>
      </c>
      <c r="F23" s="20" t="s">
        <v>49</v>
      </c>
      <c r="G23" s="20" t="s">
        <v>19</v>
      </c>
      <c r="H23" s="18">
        <v>14500</v>
      </c>
      <c r="I23" s="18">
        <f t="shared" si="0"/>
        <v>416.15</v>
      </c>
      <c r="J23" s="18">
        <v>0</v>
      </c>
      <c r="K23" s="18">
        <f t="shared" si="1"/>
        <v>440.8</v>
      </c>
      <c r="L23" s="18">
        <v>1218.9000000000001</v>
      </c>
      <c r="M23" s="18">
        <f t="shared" si="2"/>
        <v>12424.150000000001</v>
      </c>
    </row>
    <row r="24" spans="2:13" ht="39" customHeight="1" x14ac:dyDescent="0.3">
      <c r="B24" s="16">
        <v>14</v>
      </c>
      <c r="C24" s="17" t="s">
        <v>50</v>
      </c>
      <c r="D24" s="18" t="s">
        <v>16</v>
      </c>
      <c r="E24" s="25" t="s">
        <v>51</v>
      </c>
      <c r="F24" s="20" t="s">
        <v>31</v>
      </c>
      <c r="G24" s="20" t="s">
        <v>19</v>
      </c>
      <c r="H24" s="18">
        <v>18500</v>
      </c>
      <c r="I24" s="18">
        <f t="shared" si="0"/>
        <v>530.95000000000005</v>
      </c>
      <c r="J24" s="18">
        <v>0</v>
      </c>
      <c r="K24" s="18">
        <f t="shared" si="1"/>
        <v>562.4</v>
      </c>
      <c r="L24" s="18">
        <v>1218.9000000000001</v>
      </c>
      <c r="M24" s="18">
        <f t="shared" si="2"/>
        <v>16187.749999999998</v>
      </c>
    </row>
    <row r="25" spans="2:13" ht="39" customHeight="1" x14ac:dyDescent="0.3">
      <c r="B25" s="16">
        <v>15</v>
      </c>
      <c r="C25" s="17" t="s">
        <v>52</v>
      </c>
      <c r="D25" s="18" t="s">
        <v>16</v>
      </c>
      <c r="E25" s="25" t="s">
        <v>53</v>
      </c>
      <c r="F25" s="20" t="s">
        <v>54</v>
      </c>
      <c r="G25" s="20" t="s">
        <v>19</v>
      </c>
      <c r="H25" s="18">
        <v>8000</v>
      </c>
      <c r="I25" s="18">
        <f t="shared" si="0"/>
        <v>229.6</v>
      </c>
      <c r="J25" s="18">
        <v>0</v>
      </c>
      <c r="K25" s="18">
        <f t="shared" si="1"/>
        <v>243.2</v>
      </c>
      <c r="L25" s="18">
        <v>0</v>
      </c>
      <c r="M25" s="18">
        <f t="shared" si="2"/>
        <v>7527.2</v>
      </c>
    </row>
    <row r="26" spans="2:13" ht="39" customHeight="1" x14ac:dyDescent="0.3">
      <c r="B26" s="48" t="s">
        <v>55</v>
      </c>
      <c r="C26" s="49"/>
      <c r="D26" s="49"/>
      <c r="E26" s="49"/>
      <c r="F26" s="49"/>
      <c r="G26" s="50"/>
      <c r="H26" s="26">
        <f t="shared" ref="H26:M26" si="3">SUM(H11:H25)</f>
        <v>237000</v>
      </c>
      <c r="I26" s="26">
        <f t="shared" si="3"/>
        <v>6801.9000000000005</v>
      </c>
      <c r="J26" s="26">
        <f t="shared" si="3"/>
        <v>0</v>
      </c>
      <c r="K26" s="26">
        <f t="shared" si="3"/>
        <v>7204.7999999999984</v>
      </c>
      <c r="L26" s="26">
        <f t="shared" si="3"/>
        <v>29681.21000000001</v>
      </c>
      <c r="M26" s="26">
        <f t="shared" si="3"/>
        <v>193312.09</v>
      </c>
    </row>
    <row r="27" spans="2:13" ht="39" customHeight="1" x14ac:dyDescent="0.35">
      <c r="B27" s="2"/>
      <c r="C27" s="27"/>
      <c r="D27" s="28"/>
      <c r="E27" s="5"/>
      <c r="F27" s="5"/>
      <c r="G27" s="29"/>
      <c r="H27" s="28"/>
      <c r="I27" s="7"/>
      <c r="J27" s="8"/>
      <c r="K27" s="2"/>
      <c r="L27" s="2"/>
      <c r="M27" s="30"/>
    </row>
    <row r="28" spans="2:13" ht="39" customHeight="1" x14ac:dyDescent="0.35">
      <c r="B28" s="2"/>
      <c r="C28" s="27"/>
      <c r="D28" s="28"/>
      <c r="E28" s="5"/>
      <c r="F28" s="5"/>
      <c r="G28" s="29"/>
      <c r="H28" s="28"/>
      <c r="I28" s="7"/>
      <c r="J28" s="8"/>
      <c r="K28" s="2"/>
      <c r="L28" s="2"/>
      <c r="M28" s="30"/>
    </row>
    <row r="29" spans="2:13" ht="39" customHeight="1" x14ac:dyDescent="0.35">
      <c r="B29" s="31"/>
      <c r="C29" s="32"/>
      <c r="D29" s="33"/>
      <c r="E29" s="34"/>
      <c r="F29" s="35"/>
      <c r="G29" s="36"/>
      <c r="H29" s="33"/>
      <c r="I29" s="7"/>
      <c r="J29" s="8"/>
      <c r="K29" s="2"/>
      <c r="L29" s="2"/>
      <c r="M29" s="2"/>
    </row>
    <row r="30" spans="2:13" ht="39" customHeight="1" x14ac:dyDescent="0.35">
      <c r="B30" s="37"/>
      <c r="C30" s="38" t="s">
        <v>66</v>
      </c>
      <c r="D30" s="7"/>
      <c r="E30" s="4"/>
      <c r="F30" s="5"/>
      <c r="G30" s="2"/>
      <c r="H30" s="2"/>
      <c r="I30" s="7"/>
      <c r="J30" s="8"/>
      <c r="K30" s="39" t="s">
        <v>56</v>
      </c>
      <c r="L30" s="6"/>
      <c r="M30" s="7"/>
    </row>
    <row r="31" spans="2:13" ht="39" customHeight="1" x14ac:dyDescent="0.35">
      <c r="B31" s="37"/>
      <c r="C31" s="40" t="s">
        <v>57</v>
      </c>
      <c r="D31" s="41"/>
      <c r="E31" s="4"/>
      <c r="F31" s="5"/>
      <c r="G31" s="2"/>
      <c r="H31" s="2"/>
      <c r="I31" s="7"/>
      <c r="J31" s="51" t="s">
        <v>58</v>
      </c>
      <c r="K31" s="51"/>
      <c r="L31" s="51"/>
      <c r="M31" s="51"/>
    </row>
    <row r="32" spans="2:13" ht="39" customHeight="1" x14ac:dyDescent="0.35">
      <c r="B32" s="37"/>
      <c r="C32" s="40"/>
      <c r="D32" s="41"/>
      <c r="E32" s="4"/>
      <c r="F32" s="5"/>
      <c r="G32" s="2"/>
      <c r="H32" s="2"/>
      <c r="I32" s="7"/>
      <c r="J32" s="51"/>
      <c r="K32" s="51"/>
      <c r="L32" s="51"/>
      <c r="M32" s="51"/>
    </row>
    <row r="33" spans="2:13" ht="39" customHeight="1" x14ac:dyDescent="0.35">
      <c r="B33" s="37"/>
      <c r="C33" s="40"/>
      <c r="D33" s="41"/>
      <c r="E33" s="4"/>
      <c r="F33" s="5"/>
      <c r="G33" s="2"/>
      <c r="H33" s="2"/>
      <c r="I33" s="7"/>
      <c r="J33" s="41"/>
      <c r="K33" s="41"/>
      <c r="L33" s="41"/>
      <c r="M33" s="41"/>
    </row>
    <row r="34" spans="2:13" ht="39" customHeight="1" x14ac:dyDescent="0.35">
      <c r="B34" s="37"/>
      <c r="C34" s="40"/>
      <c r="D34" s="41"/>
      <c r="E34" s="4"/>
      <c r="F34" s="5"/>
      <c r="G34" s="2"/>
      <c r="H34" s="2"/>
      <c r="I34" s="7"/>
      <c r="J34" s="41"/>
      <c r="K34" s="41"/>
      <c r="L34" s="41"/>
      <c r="M34" s="41"/>
    </row>
    <row r="35" spans="2:13" ht="39" customHeight="1" x14ac:dyDescent="0.35">
      <c r="B35" s="2"/>
      <c r="C35" s="3"/>
      <c r="D35" s="2"/>
      <c r="E35" s="4"/>
      <c r="F35" s="4"/>
      <c r="G35" s="6"/>
      <c r="H35" s="2"/>
      <c r="I35" s="7"/>
      <c r="J35" s="8"/>
      <c r="K35" s="2"/>
      <c r="L35" s="2"/>
      <c r="M35" s="2"/>
    </row>
    <row r="36" spans="2:13" ht="39" customHeight="1" x14ac:dyDescent="0.35">
      <c r="B36" s="52" t="s">
        <v>59</v>
      </c>
      <c r="C36" s="52"/>
      <c r="D36" s="42"/>
      <c r="E36" s="43"/>
      <c r="F36" s="35"/>
      <c r="G36" s="36"/>
      <c r="H36" s="42"/>
      <c r="I36" s="7"/>
      <c r="J36" s="8"/>
      <c r="K36" s="2"/>
      <c r="L36" s="2"/>
      <c r="M36" s="2"/>
    </row>
    <row r="37" spans="2:13" ht="39" customHeight="1" x14ac:dyDescent="0.35">
      <c r="B37" s="44" t="s">
        <v>60</v>
      </c>
      <c r="C37" s="44"/>
      <c r="D37" s="31"/>
      <c r="E37" s="44"/>
      <c r="F37" s="44"/>
      <c r="G37" s="31"/>
      <c r="H37" s="44"/>
      <c r="I37" s="44"/>
      <c r="J37" s="8"/>
      <c r="K37" s="2"/>
      <c r="L37" s="2"/>
      <c r="M37" s="2"/>
    </row>
    <row r="38" spans="2:13" ht="39" customHeight="1" x14ac:dyDescent="0.35">
      <c r="B38" s="44" t="s">
        <v>61</v>
      </c>
      <c r="C38" s="44"/>
      <c r="D38" s="31"/>
      <c r="E38" s="44"/>
      <c r="F38" s="44"/>
      <c r="G38" s="31"/>
      <c r="H38" s="44"/>
      <c r="I38" s="7"/>
      <c r="J38" s="8"/>
      <c r="K38" s="2"/>
      <c r="L38" s="2"/>
      <c r="M38" s="2"/>
    </row>
    <row r="39" spans="2:13" ht="39" customHeight="1" x14ac:dyDescent="0.35">
      <c r="B39" s="44" t="s">
        <v>62</v>
      </c>
      <c r="C39" s="44"/>
      <c r="D39" s="31"/>
      <c r="E39" s="44"/>
      <c r="F39" s="44"/>
      <c r="G39" s="31"/>
      <c r="H39" s="31"/>
      <c r="I39" s="7"/>
      <c r="J39" s="8"/>
      <c r="K39" s="2"/>
      <c r="L39" s="2"/>
      <c r="M39" s="2"/>
    </row>
    <row r="40" spans="2:13" ht="39" customHeight="1" x14ac:dyDescent="0.35">
      <c r="B40" s="45" t="s">
        <v>63</v>
      </c>
      <c r="C40" s="45"/>
      <c r="D40" s="45"/>
      <c r="E40" s="45"/>
      <c r="F40" s="45"/>
      <c r="G40" s="45"/>
      <c r="H40" s="45"/>
      <c r="I40" s="7"/>
      <c r="J40" s="8"/>
      <c r="K40" s="2"/>
      <c r="L40" s="2"/>
      <c r="M40" s="2"/>
    </row>
    <row r="41" spans="2:13" ht="39" customHeight="1" x14ac:dyDescent="0.35">
      <c r="B41" s="46" t="s">
        <v>64</v>
      </c>
      <c r="C41" s="46"/>
      <c r="D41" s="46"/>
      <c r="E41" s="46"/>
      <c r="F41" s="46"/>
      <c r="G41" s="46"/>
      <c r="H41" s="46"/>
      <c r="I41" s="7"/>
      <c r="J41" s="8"/>
      <c r="K41" s="2"/>
      <c r="L41" s="2"/>
      <c r="M41" s="2"/>
    </row>
  </sheetData>
  <mergeCells count="8">
    <mergeCell ref="B40:H40"/>
    <mergeCell ref="B41:H41"/>
    <mergeCell ref="B8:M8"/>
    <mergeCell ref="B9:M9"/>
    <mergeCell ref="B26:G26"/>
    <mergeCell ref="J31:M31"/>
    <mergeCell ref="J32:M32"/>
    <mergeCell ref="B36:C36"/>
  </mergeCells>
  <pageMargins left="0.7" right="0.7" top="0.75" bottom="0.75" header="0.3" footer="0.3"/>
  <pageSetup paperSize="5" scale="29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</dc:creator>
  <cp:lastModifiedBy>ELIZABETH ARNAUD</cp:lastModifiedBy>
  <cp:lastPrinted>2025-11-03T15:03:50Z</cp:lastPrinted>
  <dcterms:created xsi:type="dcterms:W3CDTF">2025-11-03T14:59:37Z</dcterms:created>
  <dcterms:modified xsi:type="dcterms:W3CDTF">2025-11-04T18:43:45Z</dcterms:modified>
</cp:coreProperties>
</file>